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2025-26\Precept 26-27\"/>
    </mc:Choice>
  </mc:AlternateContent>
  <xr:revisionPtr revIDLastSave="0" documentId="13_ncr:1_{C40FBAEF-D2D7-4199-9F12-01296792778B}" xr6:coauthVersionLast="47" xr6:coauthVersionMax="47" xr10:uidLastSave="{00000000-0000-0000-0000-000000000000}"/>
  <bookViews>
    <workbookView xWindow="-120" yWindow="-120" windowWidth="20730" windowHeight="11040" xr2:uid="{8ABE3BF1-7FD3-4301-836B-7F3CDA1EB47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6" i="1"/>
  <c r="C7" i="1"/>
  <c r="B7" i="1"/>
  <c r="B20" i="1" s="1"/>
  <c r="B24" i="1" s="1"/>
  <c r="M21" i="1"/>
  <c r="L21" i="1"/>
  <c r="K21" i="1"/>
  <c r="P20" i="1"/>
  <c r="O20" i="1"/>
  <c r="E13" i="1"/>
  <c r="N11" i="1"/>
  <c r="N10" i="1"/>
  <c r="E10" i="1"/>
  <c r="J9" i="1"/>
  <c r="N9" i="1" s="1"/>
  <c r="E9" i="1"/>
  <c r="E8" i="1"/>
  <c r="J7" i="1"/>
  <c r="N7" i="1" s="1"/>
  <c r="F7" i="1"/>
  <c r="F20" i="1" s="1"/>
  <c r="F24" i="1" s="1"/>
  <c r="D20" i="1"/>
  <c r="N6" i="1"/>
  <c r="E6" i="1"/>
  <c r="J5" i="1"/>
  <c r="E5" i="1"/>
  <c r="J21" i="1" l="1"/>
  <c r="N5" i="1"/>
  <c r="P6" i="1"/>
  <c r="O6" i="1"/>
  <c r="C20" i="1"/>
  <c r="E7" i="1"/>
  <c r="E20" i="1" s="1"/>
  <c r="E24" i="1" s="1"/>
  <c r="P7" i="1"/>
  <c r="O7" i="1"/>
  <c r="P9" i="1"/>
  <c r="O9" i="1"/>
  <c r="P10" i="1"/>
  <c r="O10" i="1"/>
  <c r="P11" i="1"/>
  <c r="O11" i="1"/>
  <c r="N21" i="1" l="1"/>
  <c r="P5" i="1"/>
  <c r="P21" i="1" s="1"/>
  <c r="O5" i="1"/>
  <c r="O21" i="1" s="1"/>
</calcChain>
</file>

<file path=xl/sharedStrings.xml><?xml version="1.0" encoding="utf-8"?>
<sst xmlns="http://schemas.openxmlformats.org/spreadsheetml/2006/main" count="30" uniqueCount="30">
  <si>
    <t>EXPENDITURE</t>
  </si>
  <si>
    <t xml:space="preserve">FORECAST EXPENDITURE 20TH NOV - 31ST MARCH </t>
  </si>
  <si>
    <t xml:space="preserve"> BUDGET 2025/26</t>
  </si>
  <si>
    <t>Insurance</t>
  </si>
  <si>
    <t>Apr</t>
  </si>
  <si>
    <t>Audit Fees</t>
  </si>
  <si>
    <t>May</t>
  </si>
  <si>
    <t>Clerks Salary  (inc stat hol pay, office allowance &amp; overtime)</t>
  </si>
  <si>
    <t>Jun</t>
  </si>
  <si>
    <t>HMRC re salary above</t>
  </si>
  <si>
    <t>Clerks Mileage</t>
  </si>
  <si>
    <t>Jul</t>
  </si>
  <si>
    <t>Stationery, Office Equipment &amp; Postage</t>
  </si>
  <si>
    <t>Aug</t>
  </si>
  <si>
    <t xml:space="preserve">Subscriptions </t>
  </si>
  <si>
    <t>Nov</t>
  </si>
  <si>
    <t>Miscellaneous</t>
  </si>
  <si>
    <t>TOTALS</t>
  </si>
  <si>
    <t>Mar</t>
  </si>
  <si>
    <t>Precept</t>
  </si>
  <si>
    <t>NET EXPENDITURE TOTALS</t>
  </si>
  <si>
    <t>ACTUAL EXPENDITURE UP TO  31st Dec 2025</t>
  </si>
  <si>
    <t>Handyman</t>
  </si>
  <si>
    <t xml:space="preserve">FORECAST TOTAL  25/26 at 31st March </t>
  </si>
  <si>
    <t xml:space="preserve"> BUDGET 2026/27</t>
  </si>
  <si>
    <t>Hire of Hall</t>
  </si>
  <si>
    <t>Contingency for future elections</t>
  </si>
  <si>
    <t>Maintaining flowers and bedding</t>
  </si>
  <si>
    <t xml:space="preserve">  </t>
  </si>
  <si>
    <t>Land 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</si>
</sst>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"/>
    <numFmt numFmtId="165" formatCode="&quot;£&quot;#,##0.00"/>
  </numFmts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u val="singleAccounting"/>
      <sz val="11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0">
    <xf numFmtId="0" fontId="0" fillId="0" borderId="0" xfId="0"/>
    <xf numFmtId="0" fontId="1" fillId="3" borderId="1" xfId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0" fillId="4" borderId="1" xfId="0" applyFill="1" applyBorder="1"/>
    <xf numFmtId="0" fontId="0" fillId="5" borderId="1" xfId="0" applyFill="1" applyBorder="1"/>
    <xf numFmtId="0" fontId="0" fillId="0" borderId="0" xfId="0" applyAlignment="1">
      <alignment vertical="center"/>
    </xf>
    <xf numFmtId="14" fontId="0" fillId="0" borderId="0" xfId="0" applyNumberFormat="1"/>
    <xf numFmtId="165" fontId="0" fillId="0" borderId="0" xfId="0" applyNumberFormat="1"/>
    <xf numFmtId="44" fontId="6" fillId="0" borderId="0" xfId="0" applyNumberFormat="1" applyFont="1"/>
    <xf numFmtId="164" fontId="6" fillId="0" borderId="0" xfId="0" applyNumberFormat="1" applyFont="1"/>
    <xf numFmtId="164" fontId="6" fillId="4" borderId="0" xfId="0" applyNumberFormat="1" applyFont="1" applyFill="1"/>
    <xf numFmtId="44" fontId="6" fillId="5" borderId="0" xfId="0" applyNumberFormat="1" applyFont="1" applyFill="1"/>
    <xf numFmtId="0" fontId="8" fillId="0" borderId="0" xfId="0" applyFont="1" applyAlignment="1">
      <alignment horizontal="right"/>
    </xf>
    <xf numFmtId="44" fontId="9" fillId="0" borderId="0" xfId="0" applyNumberFormat="1" applyFont="1"/>
    <xf numFmtId="0" fontId="3" fillId="0" borderId="0" xfId="0" applyFont="1" applyAlignment="1">
      <alignment horizontal="right" vertical="center"/>
    </xf>
    <xf numFmtId="44" fontId="7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44" fontId="0" fillId="0" borderId="0" xfId="0" applyNumberFormat="1"/>
    <xf numFmtId="44" fontId="0" fillId="0" borderId="0" xfId="0" applyNumberFormat="1" applyAlignment="1">
      <alignment vertical="center"/>
    </xf>
    <xf numFmtId="44" fontId="7" fillId="0" borderId="0" xfId="0" applyNumberFormat="1" applyFont="1"/>
    <xf numFmtId="44" fontId="3" fillId="0" borderId="0" xfId="0" applyNumberFormat="1" applyFont="1"/>
    <xf numFmtId="0" fontId="4" fillId="0" borderId="0" xfId="0" applyFont="1" applyAlignment="1">
      <alignment horizontal="left" vertical="center" indent="1"/>
    </xf>
    <xf numFmtId="44" fontId="0" fillId="0" borderId="0" xfId="0" applyNumberFormat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11" fillId="5" borderId="1" xfId="0" applyNumberFormat="1" applyFont="1" applyFill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1" fillId="4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164" fontId="11" fillId="5" borderId="1" xfId="0" applyNumberFormat="1" applyFont="1" applyFill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0" fontId="11" fillId="0" borderId="1" xfId="0" applyFont="1" applyBorder="1"/>
    <xf numFmtId="164" fontId="11" fillId="5" borderId="1" xfId="0" applyNumberFormat="1" applyFont="1" applyFill="1" applyBorder="1"/>
    <xf numFmtId="164" fontId="11" fillId="0" borderId="1" xfId="0" applyNumberFormat="1" applyFont="1" applyBorder="1"/>
    <xf numFmtId="0" fontId="12" fillId="0" borderId="1" xfId="0" applyFont="1" applyBorder="1" applyAlignment="1">
      <alignment horizontal="right"/>
    </xf>
    <xf numFmtId="164" fontId="13" fillId="5" borderId="1" xfId="0" applyNumberFormat="1" applyFont="1" applyFill="1" applyBorder="1"/>
    <xf numFmtId="164" fontId="13" fillId="0" borderId="1" xfId="0" applyNumberFormat="1" applyFont="1" applyBorder="1"/>
    <xf numFmtId="164" fontId="13" fillId="4" borderId="1" xfId="0" applyNumberFormat="1" applyFont="1" applyFill="1" applyBorder="1"/>
    <xf numFmtId="0" fontId="11" fillId="0" borderId="0" xfId="0" applyFont="1"/>
    <xf numFmtId="164" fontId="11" fillId="5" borderId="0" xfId="0" applyNumberFormat="1" applyFont="1" applyFill="1"/>
    <xf numFmtId="164" fontId="11" fillId="0" borderId="2" xfId="0" applyNumberFormat="1" applyFont="1" applyBorder="1"/>
    <xf numFmtId="164" fontId="11" fillId="4" borderId="2" xfId="0" applyNumberFormat="1" applyFont="1" applyFill="1" applyBorder="1"/>
    <xf numFmtId="164" fontId="11" fillId="0" borderId="0" xfId="0" applyNumberFormat="1" applyFont="1"/>
    <xf numFmtId="164" fontId="11" fillId="4" borderId="0" xfId="0" applyNumberFormat="1" applyFont="1" applyFill="1"/>
    <xf numFmtId="0" fontId="10" fillId="0" borderId="3" xfId="0" applyFont="1" applyBorder="1" applyAlignment="1">
      <alignment horizontal="right"/>
    </xf>
    <xf numFmtId="164" fontId="10" fillId="5" borderId="4" xfId="0" applyNumberFormat="1" applyFont="1" applyFill="1" applyBorder="1"/>
    <xf numFmtId="164" fontId="10" fillId="0" borderId="4" xfId="0" applyNumberFormat="1" applyFont="1" applyBorder="1"/>
    <xf numFmtId="164" fontId="10" fillId="4" borderId="4" xfId="0" applyNumberFormat="1" applyFont="1" applyFill="1" applyBorder="1"/>
    <xf numFmtId="0" fontId="10" fillId="0" borderId="0" xfId="0" applyFont="1"/>
    <xf numFmtId="164" fontId="10" fillId="5" borderId="0" xfId="0" applyNumberFormat="1" applyFont="1" applyFill="1"/>
    <xf numFmtId="164" fontId="10" fillId="0" borderId="0" xfId="0" applyNumberFormat="1" applyFont="1"/>
    <xf numFmtId="164" fontId="10" fillId="4" borderId="0" xfId="0" applyNumberFormat="1" applyFont="1" applyFill="1"/>
    <xf numFmtId="0" fontId="1" fillId="0" borderId="0" xfId="1" applyFill="1" applyBorder="1" applyAlignment="1">
      <alignment horizontal="center" vertical="center"/>
    </xf>
    <xf numFmtId="0" fontId="0" fillId="0" borderId="0" xfId="0" applyBorder="1"/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0" fillId="0" borderId="0" xfId="0" applyFont="1" applyBorder="1"/>
    <xf numFmtId="0" fontId="6" fillId="0" borderId="0" xfId="0" applyFont="1" applyBorder="1" applyAlignment="1">
      <alignment wrapText="1"/>
    </xf>
    <xf numFmtId="0" fontId="0" fillId="0" borderId="0" xfId="0" applyBorder="1" applyAlignment="1">
      <alignment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3BE3-D56C-424B-AF12-E5E7021FB42F}">
  <dimension ref="A1:AA47"/>
  <sheetViews>
    <sheetView tabSelected="1" zoomScale="70" zoomScaleNormal="70" workbookViewId="0">
      <selection activeCell="G6" sqref="G6"/>
    </sheetView>
  </sheetViews>
  <sheetFormatPr defaultRowHeight="15" x14ac:dyDescent="0.25"/>
  <cols>
    <col min="1" max="1" width="57.28515625" customWidth="1"/>
    <col min="2" max="2" width="12.28515625" bestFit="1" customWidth="1"/>
    <col min="3" max="5" width="17.5703125" customWidth="1"/>
    <col min="6" max="6" width="15.5703125" customWidth="1"/>
    <col min="7" max="7" width="61.28515625" customWidth="1"/>
    <col min="9" max="9" width="0" hidden="1" customWidth="1"/>
    <col min="10" max="10" width="15.28515625" hidden="1" customWidth="1"/>
    <col min="11" max="17" width="0" hidden="1" customWidth="1"/>
    <col min="18" max="18" width="12" bestFit="1" customWidth="1"/>
    <col min="19" max="19" width="19.28515625" customWidth="1"/>
    <col min="20" max="20" width="12.140625" customWidth="1"/>
    <col min="25" max="25" width="12.140625" customWidth="1"/>
    <col min="26" max="26" width="2.5703125" customWidth="1"/>
    <col min="27" max="27" width="11" customWidth="1"/>
  </cols>
  <sheetData>
    <row r="1" spans="1:27" ht="26.25" x14ac:dyDescent="0.25">
      <c r="A1" s="29" t="s">
        <v>28</v>
      </c>
      <c r="B1" s="29"/>
      <c r="C1" s="29"/>
      <c r="D1" s="29"/>
      <c r="E1" s="29"/>
      <c r="F1" s="29"/>
      <c r="G1" s="29"/>
    </row>
    <row r="3" spans="1:27" ht="60" x14ac:dyDescent="0.25">
      <c r="A3" s="1" t="s">
        <v>0</v>
      </c>
      <c r="B3" s="2" t="s">
        <v>2</v>
      </c>
      <c r="C3" s="2" t="s">
        <v>21</v>
      </c>
      <c r="D3" s="2" t="s">
        <v>1</v>
      </c>
      <c r="E3" s="3" t="s">
        <v>23</v>
      </c>
      <c r="F3" s="4" t="s">
        <v>24</v>
      </c>
      <c r="G3" s="59"/>
      <c r="R3" s="5"/>
      <c r="S3" s="5"/>
      <c r="T3" s="6"/>
      <c r="U3" s="5"/>
      <c r="V3" s="5"/>
      <c r="W3" s="7"/>
      <c r="X3" s="8"/>
      <c r="Y3" s="8"/>
      <c r="Z3" s="6"/>
      <c r="AA3" s="6"/>
    </row>
    <row r="4" spans="1:27" x14ac:dyDescent="0.25">
      <c r="A4" s="9"/>
      <c r="B4" s="9"/>
      <c r="C4" s="9"/>
      <c r="D4" s="10"/>
      <c r="E4" s="11"/>
      <c r="F4" s="12"/>
      <c r="G4" s="60"/>
    </row>
    <row r="5" spans="1:27" s="13" customFormat="1" x14ac:dyDescent="0.25">
      <c r="A5" s="31" t="s">
        <v>3</v>
      </c>
      <c r="B5" s="32">
        <v>470</v>
      </c>
      <c r="C5" s="33">
        <v>327</v>
      </c>
      <c r="D5" s="33">
        <v>0</v>
      </c>
      <c r="E5" s="34">
        <f>SUM(C5:D5)</f>
        <v>327</v>
      </c>
      <c r="F5" s="32">
        <v>470</v>
      </c>
      <c r="G5" s="61"/>
      <c r="I5" s="13" t="s">
        <v>4</v>
      </c>
      <c r="J5" s="13">
        <f>328.59</f>
        <v>328.59</v>
      </c>
      <c r="K5" s="13">
        <v>87.62</v>
      </c>
      <c r="L5" s="13">
        <v>33.33</v>
      </c>
      <c r="N5" s="13">
        <f>SUM(J5:L5)</f>
        <v>449.53999999999996</v>
      </c>
      <c r="O5" s="13">
        <f>N5-K5</f>
        <v>361.91999999999996</v>
      </c>
      <c r="P5" s="13">
        <f t="shared" ref="P5:P20" si="0">N5-L5</f>
        <v>416.21</v>
      </c>
      <c r="R5" s="14"/>
      <c r="S5" s="15"/>
      <c r="T5" s="15"/>
      <c r="U5" s="15"/>
      <c r="V5" s="15"/>
      <c r="W5" s="15"/>
      <c r="X5" s="15"/>
      <c r="Y5" s="15"/>
      <c r="Z5" s="15"/>
      <c r="AA5" s="15"/>
    </row>
    <row r="6" spans="1:27" s="13" customFormat="1" x14ac:dyDescent="0.25">
      <c r="A6" s="31" t="s">
        <v>5</v>
      </c>
      <c r="B6" s="32">
        <v>300</v>
      </c>
      <c r="C6" s="33">
        <v>55</v>
      </c>
      <c r="D6" s="33">
        <v>0</v>
      </c>
      <c r="E6" s="34">
        <f t="shared" ref="E6:E16" si="1">SUM(C6:D6)</f>
        <v>55</v>
      </c>
      <c r="F6" s="32">
        <v>300</v>
      </c>
      <c r="G6" s="61"/>
      <c r="I6" s="13" t="s">
        <v>6</v>
      </c>
      <c r="J6" s="13">
        <v>328.59</v>
      </c>
      <c r="K6" s="13">
        <v>151.69999999999999</v>
      </c>
      <c r="L6" s="13">
        <v>33.33</v>
      </c>
      <c r="N6" s="13">
        <f>SUM(J6:L6)</f>
        <v>513.62</v>
      </c>
      <c r="O6" s="13">
        <f t="shared" ref="O6:O20" si="2">N6-K6</f>
        <v>361.92</v>
      </c>
      <c r="P6" s="13">
        <f t="shared" si="0"/>
        <v>480.29</v>
      </c>
      <c r="R6" s="14"/>
      <c r="S6" s="15"/>
      <c r="T6" s="15"/>
      <c r="U6" s="15"/>
      <c r="V6" s="15"/>
      <c r="W6" s="15"/>
      <c r="X6" s="15"/>
      <c r="Y6" s="15"/>
      <c r="Z6" s="15"/>
      <c r="AA6" s="15"/>
    </row>
    <row r="7" spans="1:27" s="13" customFormat="1" x14ac:dyDescent="0.25">
      <c r="A7" s="31" t="s">
        <v>7</v>
      </c>
      <c r="B7" s="32">
        <f>600*4+(72*4)</f>
        <v>2688</v>
      </c>
      <c r="C7" s="33">
        <f>1836-52</f>
        <v>1784</v>
      </c>
      <c r="D7" s="33">
        <v>450</v>
      </c>
      <c r="E7" s="34">
        <f t="shared" si="1"/>
        <v>2234</v>
      </c>
      <c r="F7" s="32">
        <f>600*4+(72*4)</f>
        <v>2688</v>
      </c>
      <c r="G7" s="62"/>
      <c r="I7" s="13" t="s">
        <v>8</v>
      </c>
      <c r="J7" s="13">
        <f>310.41+18.18</f>
        <v>328.59000000000003</v>
      </c>
      <c r="K7" s="13">
        <v>0</v>
      </c>
      <c r="L7" s="13">
        <v>33.33</v>
      </c>
      <c r="M7" s="13">
        <v>14.8</v>
      </c>
      <c r="N7" s="13">
        <f t="shared" ref="N7:N11" si="3">SUM(J7:M7)</f>
        <v>376.72</v>
      </c>
      <c r="O7" s="13">
        <f t="shared" si="2"/>
        <v>376.72</v>
      </c>
      <c r="P7" s="13">
        <f t="shared" si="0"/>
        <v>343.39000000000004</v>
      </c>
      <c r="R7" s="14"/>
      <c r="S7" s="15"/>
      <c r="T7" s="15"/>
      <c r="U7" s="15"/>
      <c r="V7" s="15"/>
      <c r="W7" s="15"/>
      <c r="X7" s="15"/>
      <c r="Y7" s="15"/>
      <c r="Z7" s="15"/>
      <c r="AA7" s="15"/>
    </row>
    <row r="8" spans="1:27" s="13" customFormat="1" x14ac:dyDescent="0.25">
      <c r="A8" s="31" t="s">
        <v>9</v>
      </c>
      <c r="B8" s="32">
        <v>420</v>
      </c>
      <c r="C8" s="33">
        <v>393</v>
      </c>
      <c r="D8" s="33">
        <v>106</v>
      </c>
      <c r="E8" s="34">
        <f t="shared" si="1"/>
        <v>499</v>
      </c>
      <c r="F8" s="32">
        <v>420</v>
      </c>
      <c r="G8" s="62"/>
      <c r="R8" s="14"/>
      <c r="S8" s="15"/>
      <c r="T8" s="15"/>
      <c r="U8" s="15"/>
      <c r="V8" s="15"/>
      <c r="W8" s="15"/>
      <c r="X8" s="15"/>
      <c r="Y8" s="15"/>
      <c r="Z8" s="15"/>
      <c r="AA8" s="15"/>
    </row>
    <row r="9" spans="1:27" s="13" customFormat="1" x14ac:dyDescent="0.25">
      <c r="A9" s="31" t="s">
        <v>10</v>
      </c>
      <c r="B9" s="32">
        <v>72</v>
      </c>
      <c r="C9" s="33">
        <v>52</v>
      </c>
      <c r="D9" s="33">
        <v>20</v>
      </c>
      <c r="E9" s="34">
        <f t="shared" si="1"/>
        <v>72</v>
      </c>
      <c r="F9" s="32">
        <v>72</v>
      </c>
      <c r="G9" s="61"/>
      <c r="I9" s="13" t="s">
        <v>11</v>
      </c>
      <c r="J9" s="13">
        <f>230.01+98.58</f>
        <v>328.59</v>
      </c>
      <c r="K9" s="13">
        <v>0</v>
      </c>
      <c r="L9" s="13">
        <v>33.33</v>
      </c>
      <c r="M9" s="13">
        <v>14.6</v>
      </c>
      <c r="N9" s="13">
        <f t="shared" si="3"/>
        <v>376.52</v>
      </c>
      <c r="O9" s="13">
        <f t="shared" si="2"/>
        <v>376.52</v>
      </c>
      <c r="P9" s="13">
        <f t="shared" si="0"/>
        <v>343.19</v>
      </c>
      <c r="R9" s="14"/>
      <c r="S9" s="15"/>
      <c r="T9" s="15"/>
      <c r="U9" s="15"/>
      <c r="V9" s="15"/>
      <c r="W9" s="15"/>
      <c r="X9" s="15"/>
      <c r="Y9" s="15"/>
      <c r="Z9" s="15"/>
      <c r="AA9" s="15"/>
    </row>
    <row r="10" spans="1:27" s="13" customFormat="1" x14ac:dyDescent="0.25">
      <c r="A10" s="31" t="s">
        <v>12</v>
      </c>
      <c r="B10" s="32">
        <v>100</v>
      </c>
      <c r="C10" s="33">
        <v>0</v>
      </c>
      <c r="D10" s="33">
        <v>50</v>
      </c>
      <c r="E10" s="34">
        <f t="shared" si="1"/>
        <v>50</v>
      </c>
      <c r="F10" s="32">
        <v>100</v>
      </c>
      <c r="G10" s="61"/>
      <c r="I10" s="13" t="s">
        <v>13</v>
      </c>
      <c r="J10" s="13">
        <v>328.59</v>
      </c>
      <c r="K10" s="13">
        <v>0</v>
      </c>
      <c r="L10" s="13">
        <v>33.33</v>
      </c>
      <c r="M10" s="13">
        <v>3</v>
      </c>
      <c r="N10" s="13">
        <f t="shared" si="3"/>
        <v>364.91999999999996</v>
      </c>
      <c r="O10" s="13">
        <f t="shared" si="2"/>
        <v>364.91999999999996</v>
      </c>
      <c r="P10" s="13">
        <f t="shared" si="0"/>
        <v>331.59</v>
      </c>
      <c r="R10" s="14"/>
      <c r="S10" s="15"/>
      <c r="T10" s="15"/>
      <c r="U10" s="15"/>
      <c r="V10" s="15"/>
      <c r="W10" s="15"/>
      <c r="X10" s="15"/>
      <c r="Y10" s="15"/>
      <c r="Z10" s="15"/>
      <c r="AA10" s="15"/>
    </row>
    <row r="11" spans="1:27" s="13" customFormat="1" x14ac:dyDescent="0.25">
      <c r="A11" s="35" t="s">
        <v>14</v>
      </c>
      <c r="B11" s="36">
        <v>350</v>
      </c>
      <c r="C11" s="37">
        <v>226</v>
      </c>
      <c r="D11" s="37">
        <v>72.989999999999995</v>
      </c>
      <c r="E11" s="34">
        <f t="shared" si="1"/>
        <v>298.99</v>
      </c>
      <c r="F11" s="36">
        <v>350</v>
      </c>
      <c r="G11" s="61"/>
      <c r="I11" s="13" t="s">
        <v>15</v>
      </c>
      <c r="J11" s="13">
        <v>328.59</v>
      </c>
      <c r="K11" s="13">
        <v>0</v>
      </c>
      <c r="L11" s="13">
        <v>33.33</v>
      </c>
      <c r="M11" s="13">
        <v>14.8</v>
      </c>
      <c r="N11" s="13">
        <f t="shared" si="3"/>
        <v>376.71999999999997</v>
      </c>
      <c r="O11" s="13">
        <f t="shared" si="2"/>
        <v>376.71999999999997</v>
      </c>
      <c r="P11" s="13">
        <f t="shared" si="0"/>
        <v>343.39</v>
      </c>
      <c r="R11" s="14"/>
      <c r="S11" s="15"/>
      <c r="T11" s="15"/>
      <c r="U11" s="15"/>
      <c r="V11" s="15"/>
      <c r="W11" s="15"/>
      <c r="X11" s="15"/>
      <c r="Y11"/>
      <c r="Z11" s="15"/>
      <c r="AA11" s="15"/>
    </row>
    <row r="12" spans="1:27" ht="14.25" customHeight="1" x14ac:dyDescent="0.25">
      <c r="A12" s="38" t="s">
        <v>16</v>
      </c>
      <c r="B12" s="39">
        <v>0</v>
      </c>
      <c r="C12" s="40">
        <v>224</v>
      </c>
      <c r="D12" s="40">
        <v>50</v>
      </c>
      <c r="E12" s="34">
        <f>SUM(C12:D12)+350</f>
        <v>624</v>
      </c>
      <c r="F12" s="39">
        <v>340</v>
      </c>
      <c r="G12" s="63"/>
      <c r="R12" s="14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14.45" customHeight="1" x14ac:dyDescent="0.25">
      <c r="A13" s="38" t="s">
        <v>25</v>
      </c>
      <c r="B13" s="39">
        <v>200</v>
      </c>
      <c r="C13" s="40">
        <v>80</v>
      </c>
      <c r="D13" s="40">
        <v>80</v>
      </c>
      <c r="E13" s="34">
        <f t="shared" si="1"/>
        <v>160</v>
      </c>
      <c r="F13" s="39">
        <v>160</v>
      </c>
      <c r="G13" s="63"/>
      <c r="R13" s="14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14.45" customHeight="1" x14ac:dyDescent="0.25">
      <c r="A14" s="38" t="s">
        <v>26</v>
      </c>
      <c r="B14" s="39">
        <v>1000</v>
      </c>
      <c r="C14" s="40">
        <v>0</v>
      </c>
      <c r="D14" s="40">
        <v>0</v>
      </c>
      <c r="E14" s="34">
        <v>1000</v>
      </c>
      <c r="F14" s="39">
        <v>500</v>
      </c>
      <c r="G14" s="63"/>
      <c r="R14" s="14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14.45" customHeight="1" x14ac:dyDescent="0.25">
      <c r="A15" s="38" t="s">
        <v>27</v>
      </c>
      <c r="B15" s="39">
        <v>500</v>
      </c>
      <c r="C15" s="40">
        <v>0</v>
      </c>
      <c r="D15" s="40">
        <v>0</v>
      </c>
      <c r="E15" s="34">
        <v>0</v>
      </c>
      <c r="F15" s="39">
        <v>0</v>
      </c>
      <c r="G15" s="63"/>
      <c r="R15" s="14"/>
      <c r="S15" s="15"/>
      <c r="T15" s="15"/>
      <c r="U15" s="15"/>
      <c r="V15" s="15"/>
      <c r="W15" s="15"/>
      <c r="X15" s="15"/>
      <c r="Y15" s="15"/>
      <c r="Z15" s="15"/>
      <c r="AA15" s="15"/>
    </row>
    <row r="16" spans="1:27" s="13" customFormat="1" x14ac:dyDescent="0.25">
      <c r="A16" s="31" t="s">
        <v>22</v>
      </c>
      <c r="B16" s="32">
        <v>0</v>
      </c>
      <c r="C16" s="33">
        <v>303</v>
      </c>
      <c r="D16" s="33">
        <v>200</v>
      </c>
      <c r="E16" s="34">
        <f t="shared" si="1"/>
        <v>503</v>
      </c>
      <c r="F16" s="32">
        <v>800</v>
      </c>
      <c r="G16" s="61"/>
      <c r="R16" s="14"/>
      <c r="S16" s="15"/>
      <c r="T16" s="15"/>
      <c r="U16" s="15"/>
      <c r="V16" s="15"/>
      <c r="W16" s="15"/>
      <c r="X16" s="15"/>
      <c r="Y16" s="15"/>
      <c r="Z16" s="15"/>
      <c r="AA16" s="15"/>
    </row>
    <row r="17" spans="1:27" s="13" customFormat="1" x14ac:dyDescent="0.25">
      <c r="A17" s="31"/>
      <c r="B17" s="32"/>
      <c r="C17" s="33"/>
      <c r="D17" s="33"/>
      <c r="E17" s="34"/>
      <c r="F17" s="32"/>
      <c r="G17" s="61"/>
      <c r="R17" s="14"/>
      <c r="S17" s="15"/>
      <c r="T17" s="15"/>
      <c r="U17" s="15"/>
      <c r="V17" s="15"/>
      <c r="W17" s="15"/>
      <c r="X17" s="15"/>
      <c r="Y17" s="15"/>
      <c r="Z17" s="15"/>
      <c r="AA17" s="15"/>
    </row>
    <row r="18" spans="1:27" s="13" customFormat="1" x14ac:dyDescent="0.25">
      <c r="A18" s="31"/>
      <c r="B18" s="32"/>
      <c r="C18" s="33"/>
      <c r="D18" s="33"/>
      <c r="E18" s="34"/>
      <c r="F18" s="32"/>
      <c r="G18" s="61"/>
      <c r="R18" s="14"/>
      <c r="S18" s="15"/>
      <c r="T18" s="15"/>
      <c r="U18" s="15"/>
      <c r="V18" s="15"/>
      <c r="W18" s="15"/>
      <c r="X18" s="15"/>
      <c r="Y18" s="15"/>
      <c r="Z18" s="15"/>
      <c r="AA18" s="15"/>
    </row>
    <row r="19" spans="1:27" x14ac:dyDescent="0.25">
      <c r="A19" s="38"/>
      <c r="B19" s="39"/>
      <c r="C19" s="40"/>
      <c r="D19" s="40"/>
      <c r="E19" s="34"/>
      <c r="F19" s="39"/>
      <c r="G19" s="64"/>
      <c r="R19" s="14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7.25" x14ac:dyDescent="0.4">
      <c r="A20" s="41" t="s">
        <v>17</v>
      </c>
      <c r="B20" s="42">
        <f>SUM(B5:B19)</f>
        <v>6100</v>
      </c>
      <c r="C20" s="43">
        <f>SUM(C5:C19)</f>
        <v>3444</v>
      </c>
      <c r="D20" s="43">
        <f>SUM(D5:D19)</f>
        <v>1028.99</v>
      </c>
      <c r="E20" s="44">
        <f>SUM(E5:E19)</f>
        <v>5822.99</v>
      </c>
      <c r="F20" s="42">
        <f>SUM(F5:F19)</f>
        <v>6200</v>
      </c>
      <c r="G20" s="65"/>
      <c r="I20" s="13" t="s">
        <v>18</v>
      </c>
      <c r="J20" s="13">
        <v>328.59</v>
      </c>
      <c r="K20" s="13">
        <v>0</v>
      </c>
      <c r="L20" s="13">
        <v>33.33</v>
      </c>
      <c r="M20" s="13"/>
      <c r="O20" s="13">
        <f t="shared" si="2"/>
        <v>0</v>
      </c>
      <c r="P20" s="13">
        <f t="shared" si="0"/>
        <v>-33.33</v>
      </c>
      <c r="R20" s="14"/>
      <c r="S20" s="15"/>
      <c r="T20" s="15"/>
      <c r="U20" s="15"/>
      <c r="V20" s="15"/>
      <c r="W20" s="15"/>
      <c r="X20" s="15"/>
      <c r="Y20" s="15"/>
      <c r="Z20" s="15"/>
      <c r="AA20" s="15"/>
    </row>
    <row r="21" spans="1:27" x14ac:dyDescent="0.25">
      <c r="A21" s="45"/>
      <c r="B21" s="46"/>
      <c r="C21" s="47"/>
      <c r="D21" s="47"/>
      <c r="E21" s="48"/>
      <c r="F21" s="46"/>
      <c r="G21" s="66"/>
      <c r="J21">
        <f t="shared" ref="J21:P21" si="4">SUM(J5:J20)</f>
        <v>2300.1299999999997</v>
      </c>
      <c r="K21">
        <f t="shared" si="4"/>
        <v>239.32</v>
      </c>
      <c r="L21">
        <f t="shared" si="4"/>
        <v>233.30999999999995</v>
      </c>
      <c r="M21">
        <f t="shared" si="4"/>
        <v>47.2</v>
      </c>
      <c r="N21">
        <f t="shared" si="4"/>
        <v>2458.04</v>
      </c>
      <c r="O21" s="13">
        <f t="shared" si="4"/>
        <v>2218.7199999999998</v>
      </c>
      <c r="P21" s="13">
        <f t="shared" si="4"/>
        <v>2224.73</v>
      </c>
      <c r="R21" s="14"/>
      <c r="S21" s="15"/>
      <c r="T21" s="15"/>
      <c r="U21" s="15"/>
      <c r="V21" s="15"/>
      <c r="W21" s="15"/>
      <c r="X21" s="15"/>
      <c r="Y21" s="15"/>
      <c r="Z21" s="15"/>
      <c r="AA21" s="15"/>
    </row>
    <row r="22" spans="1:27" s="5" customFormat="1" x14ac:dyDescent="0.25">
      <c r="A22" s="55" t="s">
        <v>19</v>
      </c>
      <c r="B22" s="56">
        <v>-4900</v>
      </c>
      <c r="C22" s="57"/>
      <c r="D22" s="55"/>
      <c r="E22" s="58">
        <v>-3700</v>
      </c>
      <c r="F22" s="56">
        <v>-5000</v>
      </c>
      <c r="G22" s="67"/>
    </row>
    <row r="23" spans="1:27" x14ac:dyDescent="0.25">
      <c r="A23" s="45" t="s">
        <v>29</v>
      </c>
      <c r="B23" s="46">
        <v>-1200</v>
      </c>
      <c r="C23" s="49"/>
      <c r="D23" s="45"/>
      <c r="E23" s="50">
        <v>-1200</v>
      </c>
      <c r="F23" s="46">
        <v>-1200</v>
      </c>
      <c r="G23" s="65"/>
    </row>
    <row r="24" spans="1:27" ht="15.75" thickBot="1" x14ac:dyDescent="0.3">
      <c r="A24" s="51" t="s">
        <v>20</v>
      </c>
      <c r="B24" s="52">
        <f>SUM(B20+B21+B22+B23)</f>
        <v>0</v>
      </c>
      <c r="C24" s="53"/>
      <c r="D24" s="53"/>
      <c r="E24" s="54">
        <f>SUM(E20:E23)</f>
        <v>922.98999999999978</v>
      </c>
      <c r="F24" s="52">
        <f>SUM(F20+F21+F22+F23)</f>
        <v>0</v>
      </c>
      <c r="G24" s="65"/>
    </row>
    <row r="25" spans="1:27" ht="15.75" thickTop="1" x14ac:dyDescent="0.25">
      <c r="B25" s="16"/>
      <c r="C25" s="17"/>
      <c r="D25" s="17"/>
      <c r="E25" s="18"/>
      <c r="F25" s="19"/>
      <c r="G25" s="68"/>
    </row>
    <row r="26" spans="1:27" x14ac:dyDescent="0.25">
      <c r="B26" s="16"/>
      <c r="C26" s="16"/>
      <c r="D26" s="16"/>
      <c r="E26" s="16"/>
      <c r="F26" s="16"/>
      <c r="G26" s="68"/>
    </row>
    <row r="27" spans="1:27" x14ac:dyDescent="0.25">
      <c r="B27" s="16"/>
      <c r="C27" s="16"/>
      <c r="D27" s="16"/>
      <c r="E27" s="16"/>
      <c r="F27" s="16"/>
      <c r="G27" s="60"/>
    </row>
    <row r="28" spans="1:27" ht="14.45" customHeight="1" x14ac:dyDescent="0.25">
      <c r="B28" s="16"/>
      <c r="C28" s="16"/>
      <c r="D28" s="16"/>
      <c r="E28" s="16"/>
      <c r="F28" s="16"/>
      <c r="G28" s="68"/>
    </row>
    <row r="29" spans="1:27" x14ac:dyDescent="0.25">
      <c r="B29" s="16"/>
      <c r="C29" s="16"/>
      <c r="D29" s="16"/>
      <c r="E29" s="16"/>
      <c r="F29" s="16"/>
      <c r="G29" s="68"/>
    </row>
    <row r="30" spans="1:27" ht="17.25" x14ac:dyDescent="0.4">
      <c r="A30" s="20"/>
      <c r="B30" s="21"/>
      <c r="C30" s="21"/>
      <c r="D30" s="21"/>
      <c r="E30" s="21"/>
      <c r="F30" s="21"/>
      <c r="G30" s="60"/>
    </row>
    <row r="31" spans="1:27" ht="17.25" x14ac:dyDescent="0.4">
      <c r="A31" s="20"/>
      <c r="B31" s="21"/>
      <c r="C31" s="21"/>
      <c r="D31" s="21"/>
      <c r="E31" s="21"/>
      <c r="F31" s="21"/>
      <c r="G31" s="60"/>
    </row>
    <row r="32" spans="1:27" s="13" customFormat="1" ht="17.25" x14ac:dyDescent="0.25">
      <c r="A32" s="22"/>
      <c r="B32" s="23"/>
      <c r="C32" s="23"/>
      <c r="D32" s="23"/>
      <c r="E32" s="23"/>
      <c r="F32" s="23"/>
      <c r="G32" s="69"/>
    </row>
    <row r="33" spans="1:7" x14ac:dyDescent="0.25">
      <c r="B33" s="25"/>
      <c r="C33" s="25"/>
      <c r="D33" s="25"/>
      <c r="E33" s="25"/>
      <c r="F33" s="25"/>
      <c r="G33" s="60"/>
    </row>
    <row r="34" spans="1:7" s="13" customFormat="1" hidden="1" x14ac:dyDescent="0.25">
      <c r="A34" s="24"/>
      <c r="B34" s="26"/>
      <c r="C34" s="26"/>
      <c r="D34" s="26"/>
      <c r="E34" s="26"/>
      <c r="F34" s="26"/>
      <c r="G34" s="69"/>
    </row>
    <row r="35" spans="1:7" ht="17.25" x14ac:dyDescent="0.4">
      <c r="B35" s="27"/>
      <c r="C35" s="27"/>
      <c r="D35" s="27"/>
      <c r="E35" s="27"/>
      <c r="F35" s="27"/>
      <c r="G35" s="60"/>
    </row>
    <row r="36" spans="1:7" x14ac:dyDescent="0.25">
      <c r="B36" s="26"/>
      <c r="C36" s="26"/>
      <c r="D36" s="26"/>
      <c r="E36" s="26"/>
      <c r="F36" s="26"/>
      <c r="G36" s="60"/>
    </row>
    <row r="37" spans="1:7" x14ac:dyDescent="0.25">
      <c r="B37" s="26"/>
      <c r="C37" s="26"/>
      <c r="D37" s="26"/>
      <c r="E37" s="26"/>
      <c r="F37" s="26"/>
      <c r="G37" s="60"/>
    </row>
    <row r="38" spans="1:7" x14ac:dyDescent="0.25">
      <c r="B38" s="26"/>
      <c r="C38" s="26"/>
      <c r="D38" s="26"/>
      <c r="E38" s="26"/>
      <c r="F38" s="26"/>
    </row>
    <row r="39" spans="1:7" x14ac:dyDescent="0.25">
      <c r="B39" s="26"/>
      <c r="C39" s="26"/>
      <c r="D39" s="26"/>
      <c r="E39" s="26"/>
      <c r="F39" s="26"/>
    </row>
    <row r="40" spans="1:7" s="13" customFormat="1" x14ac:dyDescent="0.25">
      <c r="B40" s="26"/>
      <c r="C40" s="26"/>
      <c r="D40" s="26"/>
      <c r="E40" s="26"/>
      <c r="F40" s="26"/>
      <c r="G40" s="24"/>
    </row>
    <row r="41" spans="1:7" s="13" customFormat="1" x14ac:dyDescent="0.25">
      <c r="B41" s="26"/>
      <c r="C41" s="26"/>
      <c r="D41" s="26"/>
      <c r="E41" s="26"/>
      <c r="F41" s="26"/>
      <c r="G41" s="24"/>
    </row>
    <row r="42" spans="1:7" s="13" customFormat="1" x14ac:dyDescent="0.25">
      <c r="B42" s="26"/>
      <c r="C42" s="26"/>
      <c r="D42" s="26"/>
      <c r="E42" s="26"/>
      <c r="F42" s="26"/>
      <c r="G42" s="24"/>
    </row>
    <row r="43" spans="1:7" s="13" customFormat="1" x14ac:dyDescent="0.25">
      <c r="B43" s="26"/>
      <c r="C43" s="26"/>
      <c r="D43" s="26"/>
      <c r="E43" s="26"/>
      <c r="F43" s="26"/>
      <c r="G43" s="24"/>
    </row>
    <row r="44" spans="1:7" x14ac:dyDescent="0.25">
      <c r="B44" s="26"/>
      <c r="C44" s="30"/>
      <c r="D44" s="30"/>
      <c r="E44" s="30"/>
      <c r="F44" s="30"/>
      <c r="G44" s="30"/>
    </row>
    <row r="45" spans="1:7" x14ac:dyDescent="0.25">
      <c r="B45" s="26"/>
      <c r="C45" s="26"/>
      <c r="D45" s="26"/>
      <c r="E45" s="26"/>
      <c r="F45" s="26"/>
    </row>
    <row r="46" spans="1:7" x14ac:dyDescent="0.25">
      <c r="B46" s="26"/>
    </row>
    <row r="47" spans="1:7" x14ac:dyDescent="0.25">
      <c r="A47" s="5"/>
      <c r="B47" s="28"/>
    </row>
  </sheetData>
  <mergeCells count="2">
    <mergeCell ref="A1:G1"/>
    <mergeCell ref="C44:G44"/>
  </mergeCells>
  <pageMargins left="0.7" right="0.7" top="0.75" bottom="0.75" header="0.3" footer="0.3"/>
  <pageSetup paperSize="9" orientation="portrait" r:id="rId1"/>
  <ignoredErrors>
    <ignoredError sqref="E5:E11 E24 E19:E21 E16 E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clerk@eastkealparishcouncil.gov.uk</dc:creator>
  <cp:lastModifiedBy>clerk@eastkealparishcouncil.gov.uk</cp:lastModifiedBy>
  <cp:lastPrinted>2026-01-11T10:17:07Z</cp:lastPrinted>
  <dcterms:created xsi:type="dcterms:W3CDTF">2026-01-04T18:07:51Z</dcterms:created>
  <dcterms:modified xsi:type="dcterms:W3CDTF">2026-01-11T11:46:30Z</dcterms:modified>
</cp:coreProperties>
</file>