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2025-26\AGAR\"/>
    </mc:Choice>
  </mc:AlternateContent>
  <xr:revisionPtr revIDLastSave="0" documentId="13_ncr:1_{93652D7D-F971-4C75-A655-B9A4E444062E}" xr6:coauthVersionLast="47" xr6:coauthVersionMax="47" xr10:uidLastSave="{00000000-0000-0000-0000-000000000000}"/>
  <bookViews>
    <workbookView xWindow="-120" yWindow="-120" windowWidth="20730" windowHeight="11040" activeTab="3" xr2:uid="{C68B7BCA-C1DE-4913-AFD3-98374B37E7BA}"/>
  </bookViews>
  <sheets>
    <sheet name="summary" sheetId="4" r:id="rId1"/>
    <sheet name="Expenditure" sheetId="2" r:id="rId2"/>
    <sheet name="Income" sheetId="3" r:id="rId3"/>
    <sheet name="bank statement" sheetId="1" r:id="rId4"/>
    <sheet name="vat claim" sheetId="5" r:id="rId5"/>
    <sheet name="Sheet1" sheetId="6" r:id="rId6"/>
  </sheets>
  <calcPr calcId="181029"/>
</workbook>
</file>

<file path=xl/calcChain.xml><?xml version="1.0" encoding="utf-8"?>
<calcChain xmlns="http://schemas.openxmlformats.org/spreadsheetml/2006/main">
  <c r="H49" i="2" l="1"/>
  <c r="I49" i="2"/>
  <c r="J49" i="2"/>
  <c r="K49" i="2"/>
  <c r="L49" i="2"/>
  <c r="M49" i="2"/>
  <c r="N49" i="2"/>
  <c r="O49" i="2"/>
  <c r="F13" i="3" l="1"/>
  <c r="P49" i="2"/>
  <c r="Q32" i="2"/>
  <c r="Q33" i="2"/>
  <c r="Q34" i="2"/>
  <c r="Q35" i="2"/>
  <c r="Q36" i="2"/>
  <c r="Q30" i="2"/>
  <c r="Q31" i="2"/>
  <c r="Q19" i="2"/>
  <c r="G12" i="5"/>
  <c r="G49" i="2"/>
  <c r="O51" i="2" s="1"/>
  <c r="Q5" i="2"/>
  <c r="Q7" i="2"/>
  <c r="Q8" i="2"/>
  <c r="Q9" i="2"/>
  <c r="Q10" i="2"/>
  <c r="Q11" i="2"/>
  <c r="Q12" i="2"/>
  <c r="Q13" i="2"/>
  <c r="Q14" i="2"/>
  <c r="Q15" i="2"/>
  <c r="Q16" i="2"/>
  <c r="Q17" i="2"/>
  <c r="Q18" i="2"/>
  <c r="Q20" i="2"/>
  <c r="Q21" i="2"/>
  <c r="Q22" i="2"/>
  <c r="Q24" i="2"/>
  <c r="Q25" i="2"/>
  <c r="Q26" i="2"/>
  <c r="Q27" i="2"/>
  <c r="Q28" i="2"/>
  <c r="Q6" i="2"/>
  <c r="G6" i="4"/>
  <c r="G7" i="4"/>
  <c r="G10" i="4" s="1"/>
  <c r="H12" i="4" s="1"/>
  <c r="Q49" i="2" l="1"/>
</calcChain>
</file>

<file path=xl/sharedStrings.xml><?xml version="1.0" encoding="utf-8"?>
<sst xmlns="http://schemas.openxmlformats.org/spreadsheetml/2006/main" count="161" uniqueCount="81">
  <si>
    <t>Insurance</t>
  </si>
  <si>
    <t>Miscellaneous</t>
  </si>
  <si>
    <t>Clerks pay</t>
  </si>
  <si>
    <t>HMRC</t>
  </si>
  <si>
    <t>Subs &amp; Donations</t>
  </si>
  <si>
    <t>Auditor Fees</t>
  </si>
  <si>
    <t>Date</t>
  </si>
  <si>
    <t>Total</t>
  </si>
  <si>
    <t xml:space="preserve"> </t>
  </si>
  <si>
    <t>Elections</t>
  </si>
  <si>
    <t>check total</t>
  </si>
  <si>
    <t>Precept</t>
  </si>
  <si>
    <t>Plus income</t>
  </si>
  <si>
    <t>Less expenditure</t>
  </si>
  <si>
    <t>VAT</t>
  </si>
  <si>
    <t>Minute</t>
  </si>
  <si>
    <t>Description</t>
  </si>
  <si>
    <t>Bank fees</t>
  </si>
  <si>
    <t>The Keal Village Hall</t>
  </si>
  <si>
    <t>Hire of Hall</t>
  </si>
  <si>
    <t>Income Tax re Clerk</t>
  </si>
  <si>
    <t>Clerks salary Feb-April</t>
  </si>
  <si>
    <t>Zurich Town &amp; Parish</t>
  </si>
  <si>
    <t>Internal Audit - Jen C</t>
  </si>
  <si>
    <t>Bank balance as at 1st April 25</t>
  </si>
  <si>
    <t>HMRC income tax</t>
  </si>
  <si>
    <t>Clerks salary May -July</t>
  </si>
  <si>
    <t>LALC - subs</t>
  </si>
  <si>
    <t>ICO</t>
  </si>
  <si>
    <t>vat claim</t>
  </si>
  <si>
    <t>EAST KEAL PARISH COUNCIL 1st August 2022 to 31st July 2025</t>
  </si>
  <si>
    <t>Date of Invoice</t>
  </si>
  <si>
    <t>Suppliers VAT</t>
  </si>
  <si>
    <t>description</t>
  </si>
  <si>
    <t>to whom addressed</t>
  </si>
  <si>
    <t>VAT paid</t>
  </si>
  <si>
    <t>416 3939 41</t>
  </si>
  <si>
    <t>Training</t>
  </si>
  <si>
    <t>East Keal PC</t>
  </si>
  <si>
    <t>14.4.23</t>
  </si>
  <si>
    <t xml:space="preserve">226 6599 33 </t>
  </si>
  <si>
    <t>printer ink</t>
  </si>
  <si>
    <t xml:space="preserve">660 4548 36 </t>
  </si>
  <si>
    <t>28.08.23</t>
  </si>
  <si>
    <t>Wreath Royal British</t>
  </si>
  <si>
    <t>09.11.23</t>
  </si>
  <si>
    <t>362 0127 92</t>
  </si>
  <si>
    <t>Printer ink &amp; paper</t>
  </si>
  <si>
    <t>14.01.24</t>
  </si>
  <si>
    <t>Printer ink</t>
  </si>
  <si>
    <t>13.11.24</t>
  </si>
  <si>
    <t>Audit Fees</t>
  </si>
  <si>
    <t>TOTAL</t>
  </si>
  <si>
    <t>LALC-CILCA</t>
  </si>
  <si>
    <t>LALC-Chair NPPF</t>
  </si>
  <si>
    <t>LALC</t>
  </si>
  <si>
    <t>Alan Samuel</t>
  </si>
  <si>
    <t>Handyman</t>
  </si>
  <si>
    <t>Clerks salary Aug-Oct</t>
  </si>
  <si>
    <t>land rent</t>
  </si>
  <si>
    <t>Cloud Next (Domain)</t>
  </si>
  <si>
    <t>EAST KEAL PARISH COUNCIL INCOME AS AT 10th March 2026</t>
  </si>
  <si>
    <t>Cloud Next (hosting)</t>
  </si>
  <si>
    <t>Clerks salary Nov-Jan</t>
  </si>
  <si>
    <t>EAST KEAL PARISH COUNCIL EXPENDITURE year end 31st March 2026</t>
  </si>
  <si>
    <t xml:space="preserve">invoice </t>
  </si>
  <si>
    <t>not req</t>
  </si>
  <si>
    <t xml:space="preserve"> 16/03/2026</t>
  </si>
  <si>
    <t>Saltfleetby PC CILCA</t>
  </si>
  <si>
    <t>MINUTES</t>
  </si>
  <si>
    <t>X</t>
  </si>
  <si>
    <t>a</t>
  </si>
  <si>
    <t xml:space="preserve">   </t>
  </si>
  <si>
    <t>£5 off invoice</t>
  </si>
  <si>
    <t xml:space="preserve">VAT from 8 &amp; 9 </t>
  </si>
  <si>
    <t>Alan Samuel - inv 003</t>
  </si>
  <si>
    <t>Alan Samuel - inv 004</t>
  </si>
  <si>
    <t>Bolingbroke Deaner -printing</t>
  </si>
  <si>
    <t>hard copy</t>
  </si>
  <si>
    <t>EAST KEAL FINANCIAL STATEMENT AS AT 31st March 2026</t>
  </si>
  <si>
    <t>Bank balance as at 31st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</si>
</sst>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\.m\.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Webdings"/>
      <family val="1"/>
      <charset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6">
    <xf numFmtId="0" fontId="0" fillId="0" borderId="0" xfId="0"/>
    <xf numFmtId="14" fontId="0" fillId="0" borderId="0" xfId="0" applyNumberFormat="1"/>
    <xf numFmtId="0" fontId="16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16" fillId="0" borderId="11" xfId="0" applyFont="1" applyBorder="1"/>
    <xf numFmtId="0" fontId="16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wrapText="1"/>
    </xf>
    <xf numFmtId="0" fontId="0" fillId="0" borderId="14" xfId="0" applyBorder="1"/>
    <xf numFmtId="14" fontId="0" fillId="0" borderId="12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16" fillId="0" borderId="12" xfId="0" applyNumberFormat="1" applyFont="1" applyBorder="1"/>
    <xf numFmtId="164" fontId="16" fillId="0" borderId="15" xfId="0" applyNumberFormat="1" applyFont="1" applyBorder="1"/>
    <xf numFmtId="164" fontId="16" fillId="0" borderId="13" xfId="0" applyNumberFormat="1" applyFont="1" applyBorder="1"/>
    <xf numFmtId="164" fontId="16" fillId="0" borderId="10" xfId="0" applyNumberFormat="1" applyFont="1" applyBorder="1"/>
    <xf numFmtId="164" fontId="0" fillId="0" borderId="16" xfId="0" applyNumberFormat="1" applyBorder="1"/>
    <xf numFmtId="164" fontId="16" fillId="0" borderId="17" xfId="0" applyNumberFormat="1" applyFont="1" applyBorder="1"/>
    <xf numFmtId="14" fontId="0" fillId="0" borderId="13" xfId="0" applyNumberFormat="1" applyBorder="1"/>
    <xf numFmtId="164" fontId="0" fillId="0" borderId="13" xfId="0" applyNumberFormat="1" applyBorder="1"/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165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left" wrapText="1"/>
    </xf>
    <xf numFmtId="164" fontId="0" fillId="0" borderId="18" xfId="0" applyNumberFormat="1" applyBorder="1"/>
    <xf numFmtId="0" fontId="0" fillId="0" borderId="18" xfId="0" applyBorder="1" applyAlignment="1">
      <alignment horizontal="center"/>
    </xf>
    <xf numFmtId="14" fontId="0" fillId="0" borderId="18" xfId="0" applyNumberFormat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0" xfId="0" applyBorder="1"/>
    <xf numFmtId="0" fontId="16" fillId="0" borderId="20" xfId="0" applyFont="1" applyBorder="1"/>
    <xf numFmtId="164" fontId="16" fillId="0" borderId="18" xfId="0" applyNumberFormat="1" applyFont="1" applyBorder="1"/>
    <xf numFmtId="0" fontId="0" fillId="0" borderId="0" xfId="0" applyAlignment="1">
      <alignment horizontal="center"/>
    </xf>
    <xf numFmtId="0" fontId="0" fillId="33" borderId="0" xfId="0" applyFill="1"/>
    <xf numFmtId="0" fontId="0" fillId="34" borderId="0" xfId="0" applyFill="1"/>
    <xf numFmtId="164" fontId="0" fillId="34" borderId="12" xfId="0" applyNumberFormat="1" applyFill="1" applyBorder="1"/>
    <xf numFmtId="14" fontId="0" fillId="0" borderId="12" xfId="0" applyNumberFormat="1" applyBorder="1" applyAlignment="1">
      <alignment horizontal="right"/>
    </xf>
    <xf numFmtId="0" fontId="16" fillId="0" borderId="12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35" borderId="0" xfId="0" applyFill="1"/>
    <xf numFmtId="164" fontId="0" fillId="35" borderId="12" xfId="0" applyNumberFormat="1" applyFill="1" applyBorder="1"/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4486275</xdr:colOff>
      <xdr:row>89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1D12D2-5053-0429-A338-FEEAF86F5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86700" cy="1706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666749</xdr:colOff>
      <xdr:row>0</xdr:row>
      <xdr:rowOff>0</xdr:rowOff>
    </xdr:from>
    <xdr:to>
      <xdr:col>32</xdr:col>
      <xdr:colOff>238125</xdr:colOff>
      <xdr:row>51</xdr:row>
      <xdr:rowOff>47624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D6B111-547B-742C-0241-511279FBE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8812" y="0"/>
          <a:ext cx="16740188" cy="9763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E4AE-2302-473A-9BE2-EFA9F1045F16}">
  <dimension ref="C2:L13"/>
  <sheetViews>
    <sheetView zoomScale="85" zoomScaleNormal="85" workbookViewId="0">
      <selection activeCell="E17" sqref="E17"/>
    </sheetView>
  </sheetViews>
  <sheetFormatPr defaultRowHeight="15" x14ac:dyDescent="0.25"/>
  <cols>
    <col min="6" max="6" width="11" customWidth="1"/>
    <col min="7" max="7" width="12.42578125" customWidth="1"/>
  </cols>
  <sheetData>
    <row r="2" spans="3:12" x14ac:dyDescent="0.25">
      <c r="C2" s="2" t="s">
        <v>79</v>
      </c>
    </row>
    <row r="3" spans="3:12" x14ac:dyDescent="0.25">
      <c r="J3" t="s">
        <v>8</v>
      </c>
    </row>
    <row r="4" spans="3:12" x14ac:dyDescent="0.25">
      <c r="C4" t="s">
        <v>24</v>
      </c>
      <c r="G4" s="3">
        <v>4011.51</v>
      </c>
    </row>
    <row r="6" spans="3:12" x14ac:dyDescent="0.25">
      <c r="D6" t="s">
        <v>12</v>
      </c>
      <c r="G6" s="3">
        <f>SUM(Income!F8:F11)</f>
        <v>6182.02</v>
      </c>
    </row>
    <row r="7" spans="3:12" x14ac:dyDescent="0.25">
      <c r="G7" s="3">
        <f>SUM(G4:G6)</f>
        <v>10193.530000000001</v>
      </c>
    </row>
    <row r="9" spans="3:12" ht="15.75" thickBot="1" x14ac:dyDescent="0.3">
      <c r="D9" t="s">
        <v>13</v>
      </c>
      <c r="G9" s="16">
        <v>4507.12</v>
      </c>
    </row>
    <row r="10" spans="3:12" x14ac:dyDescent="0.25">
      <c r="G10" s="3">
        <f>SUM(G7-G9)</f>
        <v>5686.4100000000008</v>
      </c>
      <c r="L10" t="s">
        <v>8</v>
      </c>
    </row>
    <row r="12" spans="3:12" ht="15.75" thickBot="1" x14ac:dyDescent="0.3">
      <c r="C12" t="s">
        <v>80</v>
      </c>
      <c r="G12" s="15">
        <v>5686.41</v>
      </c>
      <c r="H12" s="3">
        <f>G10-G12</f>
        <v>0</v>
      </c>
      <c r="I12" s="2" t="s">
        <v>10</v>
      </c>
    </row>
    <row r="13" spans="3:12" ht="15.75" thickTop="1" x14ac:dyDescent="0.25"/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8C3A1-9509-47C9-86F2-3DBEA768812B}">
  <sheetPr>
    <pageSetUpPr fitToPage="1"/>
  </sheetPr>
  <dimension ref="A2:W51"/>
  <sheetViews>
    <sheetView topLeftCell="B21" zoomScale="70" zoomScaleNormal="70" workbookViewId="0">
      <selection activeCell="W37" sqref="W37"/>
    </sheetView>
  </sheetViews>
  <sheetFormatPr defaultRowHeight="15" x14ac:dyDescent="0.25"/>
  <cols>
    <col min="4" max="4" width="14" customWidth="1"/>
    <col min="5" max="5" width="23.28515625" customWidth="1"/>
    <col min="6" max="6" width="7.5703125" customWidth="1"/>
    <col min="7" max="7" width="13.28515625" customWidth="1"/>
    <col min="8" max="8" width="10.7109375" customWidth="1"/>
    <col min="9" max="9" width="10.5703125" customWidth="1"/>
    <col min="10" max="10" width="11" customWidth="1"/>
    <col min="11" max="11" width="13.42578125" customWidth="1"/>
    <col min="12" max="12" width="13.5703125" customWidth="1"/>
    <col min="13" max="14" width="13.140625" customWidth="1"/>
    <col min="15" max="15" width="17.7109375" customWidth="1"/>
    <col min="16" max="16" width="9.7109375" customWidth="1"/>
    <col min="17" max="17" width="13.5703125" customWidth="1"/>
    <col min="18" max="18" width="12.140625" bestFit="1" customWidth="1"/>
    <col min="19" max="19" width="10.5703125" customWidth="1"/>
  </cols>
  <sheetData>
    <row r="2" spans="4:22" x14ac:dyDescent="0.25">
      <c r="D2" s="2" t="s">
        <v>64</v>
      </c>
      <c r="E2" s="2"/>
      <c r="F2" s="2"/>
      <c r="S2" s="43" t="s">
        <v>78</v>
      </c>
    </row>
    <row r="3" spans="4:22" ht="15.75" thickBot="1" x14ac:dyDescent="0.3">
      <c r="S3" s="37" t="s">
        <v>66</v>
      </c>
    </row>
    <row r="4" spans="4:22" ht="30.75" thickBot="1" x14ac:dyDescent="0.3">
      <c r="D4" s="5" t="s">
        <v>6</v>
      </c>
      <c r="E4" s="5" t="s">
        <v>16</v>
      </c>
      <c r="F4" s="6" t="s">
        <v>15</v>
      </c>
      <c r="G4" s="5" t="s">
        <v>2</v>
      </c>
      <c r="H4" s="6" t="s">
        <v>3</v>
      </c>
      <c r="I4" s="7" t="s">
        <v>5</v>
      </c>
      <c r="J4" s="7" t="s">
        <v>19</v>
      </c>
      <c r="K4" s="7" t="s">
        <v>9</v>
      </c>
      <c r="L4" s="6" t="s">
        <v>0</v>
      </c>
      <c r="M4" s="7" t="s">
        <v>4</v>
      </c>
      <c r="N4" s="7" t="s">
        <v>57</v>
      </c>
      <c r="O4" s="7" t="s">
        <v>1</v>
      </c>
      <c r="P4" s="7" t="s">
        <v>14</v>
      </c>
      <c r="Q4" s="7" t="s">
        <v>7</v>
      </c>
      <c r="R4" s="40" t="s">
        <v>69</v>
      </c>
      <c r="S4" s="36" t="s">
        <v>65</v>
      </c>
    </row>
    <row r="5" spans="4:22" x14ac:dyDescent="0.25">
      <c r="D5" s="18">
        <v>45769</v>
      </c>
      <c r="E5" s="18" t="s">
        <v>17</v>
      </c>
      <c r="F5" s="19"/>
      <c r="G5" s="19"/>
      <c r="H5" s="19"/>
      <c r="I5" s="19"/>
      <c r="J5" s="19"/>
      <c r="K5" s="19"/>
      <c r="L5" s="19"/>
      <c r="M5" s="19"/>
      <c r="N5" s="19"/>
      <c r="O5" s="19">
        <v>4.25</v>
      </c>
      <c r="P5" s="19">
        <v>0</v>
      </c>
      <c r="Q5" s="38">
        <f>SUM(G5:P5)</f>
        <v>4.25</v>
      </c>
      <c r="R5" s="1">
        <v>45848</v>
      </c>
      <c r="S5" s="35" t="s">
        <v>70</v>
      </c>
      <c r="T5" s="3"/>
      <c r="U5" s="3"/>
      <c r="V5" s="3"/>
    </row>
    <row r="6" spans="4:22" ht="15.75" x14ac:dyDescent="0.3">
      <c r="D6" s="9">
        <v>45796</v>
      </c>
      <c r="E6" s="9" t="s">
        <v>18</v>
      </c>
      <c r="F6" s="10"/>
      <c r="G6" s="10"/>
      <c r="H6" s="10"/>
      <c r="I6" s="10"/>
      <c r="J6" s="10">
        <v>20</v>
      </c>
      <c r="K6" s="10"/>
      <c r="L6" s="10"/>
      <c r="M6" s="10"/>
      <c r="N6" s="10"/>
      <c r="O6" s="10"/>
      <c r="P6" s="10">
        <v>0</v>
      </c>
      <c r="Q6" s="44">
        <f>SUM(G6:P6)</f>
        <v>20</v>
      </c>
      <c r="R6" s="1">
        <v>45848</v>
      </c>
      <c r="S6" s="41" t="s">
        <v>71</v>
      </c>
      <c r="T6" s="42">
        <v>1</v>
      </c>
      <c r="U6" s="3"/>
      <c r="V6" s="3"/>
    </row>
    <row r="7" spans="4:22" ht="15.75" x14ac:dyDescent="0.3">
      <c r="D7" s="9">
        <v>45796</v>
      </c>
      <c r="E7" s="9" t="s">
        <v>20</v>
      </c>
      <c r="F7" s="10"/>
      <c r="G7" s="10"/>
      <c r="H7" s="10">
        <v>121.2</v>
      </c>
      <c r="I7" s="10"/>
      <c r="J7" s="10"/>
      <c r="K7" s="10"/>
      <c r="L7" s="10"/>
      <c r="M7" s="10"/>
      <c r="N7" s="10"/>
      <c r="O7" s="10"/>
      <c r="P7" s="10">
        <v>0</v>
      </c>
      <c r="Q7" s="44">
        <f t="shared" ref="Q7:Q31" si="0">SUM(G7:P7)</f>
        <v>121.2</v>
      </c>
      <c r="R7" s="1">
        <v>45848</v>
      </c>
      <c r="S7" s="41" t="s">
        <v>71</v>
      </c>
      <c r="T7" s="42">
        <v>2</v>
      </c>
      <c r="U7" s="3"/>
      <c r="V7" s="3"/>
    </row>
    <row r="8" spans="4:22" ht="15.75" x14ac:dyDescent="0.3">
      <c r="D8" s="9">
        <v>45796</v>
      </c>
      <c r="E8" s="9" t="s">
        <v>21</v>
      </c>
      <c r="F8" s="10"/>
      <c r="G8" s="10">
        <v>557.77</v>
      </c>
      <c r="H8" s="10"/>
      <c r="I8" s="10"/>
      <c r="J8" s="10"/>
      <c r="K8" s="10"/>
      <c r="L8" s="10"/>
      <c r="M8" s="10"/>
      <c r="N8" s="10"/>
      <c r="O8" s="10"/>
      <c r="P8" s="10">
        <v>0</v>
      </c>
      <c r="Q8" s="44">
        <f t="shared" si="0"/>
        <v>557.77</v>
      </c>
      <c r="R8" s="1">
        <v>45848</v>
      </c>
      <c r="S8" s="41" t="s">
        <v>71</v>
      </c>
      <c r="T8" s="42">
        <v>2</v>
      </c>
      <c r="U8" s="3"/>
      <c r="V8" s="3"/>
    </row>
    <row r="9" spans="4:22" x14ac:dyDescent="0.25">
      <c r="D9" s="9">
        <v>45796</v>
      </c>
      <c r="E9" s="9" t="s">
        <v>17</v>
      </c>
      <c r="F9" s="10"/>
      <c r="G9" s="10"/>
      <c r="H9" s="10"/>
      <c r="I9" s="10"/>
      <c r="J9" s="10"/>
      <c r="K9" s="10"/>
      <c r="L9" s="10"/>
      <c r="M9" s="10"/>
      <c r="N9" s="10"/>
      <c r="O9" s="10">
        <v>4.25</v>
      </c>
      <c r="P9" s="10">
        <v>0</v>
      </c>
      <c r="Q9" s="38">
        <f t="shared" si="0"/>
        <v>4.25</v>
      </c>
      <c r="R9" s="1">
        <v>45848</v>
      </c>
      <c r="S9" s="35" t="s">
        <v>70</v>
      </c>
      <c r="T9" s="42"/>
      <c r="U9" s="3"/>
      <c r="V9" s="3"/>
    </row>
    <row r="10" spans="4:22" ht="15.75" x14ac:dyDescent="0.3">
      <c r="D10" s="9">
        <v>45810</v>
      </c>
      <c r="E10" s="9" t="s">
        <v>22</v>
      </c>
      <c r="F10" s="10"/>
      <c r="G10" s="10"/>
      <c r="H10" s="10"/>
      <c r="I10" s="10"/>
      <c r="J10" s="10"/>
      <c r="K10" s="10"/>
      <c r="L10" s="10">
        <v>327</v>
      </c>
      <c r="M10" s="10"/>
      <c r="N10" s="10"/>
      <c r="O10" s="10"/>
      <c r="P10" s="10">
        <v>0</v>
      </c>
      <c r="Q10" s="44">
        <f t="shared" si="0"/>
        <v>327</v>
      </c>
      <c r="R10" s="1">
        <v>45848</v>
      </c>
      <c r="S10" s="41" t="s">
        <v>71</v>
      </c>
      <c r="T10" s="42">
        <v>3</v>
      </c>
      <c r="U10" s="3"/>
      <c r="V10" s="3"/>
    </row>
    <row r="11" spans="4:22" x14ac:dyDescent="0.25">
      <c r="D11" s="9">
        <v>45825</v>
      </c>
      <c r="E11" s="9" t="s">
        <v>17</v>
      </c>
      <c r="F11" s="10"/>
      <c r="G11" s="10"/>
      <c r="H11" s="10"/>
      <c r="I11" s="10"/>
      <c r="J11" s="10"/>
      <c r="K11" s="10"/>
      <c r="L11" s="10"/>
      <c r="M11" s="10"/>
      <c r="N11" s="10"/>
      <c r="O11" s="10">
        <v>4.25</v>
      </c>
      <c r="P11" s="10">
        <v>0</v>
      </c>
      <c r="Q11" s="38">
        <f t="shared" si="0"/>
        <v>4.25</v>
      </c>
      <c r="R11" s="1">
        <v>45848</v>
      </c>
      <c r="S11" s="35" t="s">
        <v>70</v>
      </c>
      <c r="T11" s="42"/>
      <c r="U11" s="3"/>
      <c r="V11" s="3"/>
    </row>
    <row r="12" spans="4:22" ht="15.75" x14ac:dyDescent="0.3">
      <c r="D12" s="9">
        <v>45845</v>
      </c>
      <c r="E12" s="9" t="s">
        <v>23</v>
      </c>
      <c r="F12" s="10"/>
      <c r="G12" s="10"/>
      <c r="H12" s="10"/>
      <c r="I12" s="10">
        <v>55</v>
      </c>
      <c r="J12" s="10"/>
      <c r="K12" s="10"/>
      <c r="L12" s="10"/>
      <c r="M12" s="10"/>
      <c r="N12" s="10"/>
      <c r="O12" s="10"/>
      <c r="P12" s="10">
        <v>0</v>
      </c>
      <c r="Q12" s="44">
        <f t="shared" si="0"/>
        <v>55</v>
      </c>
      <c r="R12" s="1">
        <v>45848</v>
      </c>
      <c r="S12" s="41" t="s">
        <v>71</v>
      </c>
      <c r="T12" s="42">
        <v>4</v>
      </c>
      <c r="U12" s="3"/>
      <c r="V12" s="3"/>
    </row>
    <row r="13" spans="4:22" ht="15.75" x14ac:dyDescent="0.3">
      <c r="D13" s="9">
        <v>45845</v>
      </c>
      <c r="E13" s="9" t="s">
        <v>18</v>
      </c>
      <c r="F13" s="10"/>
      <c r="G13" s="10"/>
      <c r="H13" s="10"/>
      <c r="I13" s="10"/>
      <c r="J13" s="10">
        <v>20</v>
      </c>
      <c r="K13" s="10"/>
      <c r="L13" s="10"/>
      <c r="M13" s="10"/>
      <c r="N13" s="10"/>
      <c r="O13" s="10"/>
      <c r="P13" s="10">
        <v>0</v>
      </c>
      <c r="Q13" s="44">
        <f t="shared" si="0"/>
        <v>20</v>
      </c>
      <c r="R13" s="1">
        <v>45848</v>
      </c>
      <c r="S13" s="41" t="s">
        <v>71</v>
      </c>
      <c r="T13" s="42">
        <v>5</v>
      </c>
      <c r="U13" s="3"/>
      <c r="V13" s="3"/>
    </row>
    <row r="14" spans="4:22" ht="15.75" x14ac:dyDescent="0.3">
      <c r="D14" s="9">
        <v>45852</v>
      </c>
      <c r="E14" s="9" t="s">
        <v>25</v>
      </c>
      <c r="F14" s="10"/>
      <c r="G14" s="10"/>
      <c r="H14" s="10">
        <v>123.6</v>
      </c>
      <c r="I14" s="10"/>
      <c r="J14" s="10"/>
      <c r="K14" s="10"/>
      <c r="L14" s="10"/>
      <c r="M14" s="10"/>
      <c r="N14" s="10"/>
      <c r="O14" s="10"/>
      <c r="P14" s="10">
        <v>0</v>
      </c>
      <c r="Q14" s="44">
        <f t="shared" si="0"/>
        <v>123.6</v>
      </c>
      <c r="R14" s="1">
        <v>45911</v>
      </c>
      <c r="S14" s="41" t="s">
        <v>71</v>
      </c>
      <c r="T14" s="42">
        <v>6</v>
      </c>
      <c r="U14" s="3"/>
      <c r="V14" s="3"/>
    </row>
    <row r="15" spans="4:22" ht="15.75" x14ac:dyDescent="0.3">
      <c r="D15" s="9">
        <v>45852</v>
      </c>
      <c r="E15" s="9" t="s">
        <v>26</v>
      </c>
      <c r="F15" s="10"/>
      <c r="G15" s="10">
        <v>591.17999999999995</v>
      </c>
      <c r="H15" s="10"/>
      <c r="I15" s="10"/>
      <c r="J15" s="10"/>
      <c r="K15" s="10"/>
      <c r="L15" s="10"/>
      <c r="M15" s="10"/>
      <c r="N15" s="10"/>
      <c r="O15" s="10"/>
      <c r="P15" s="10">
        <v>0</v>
      </c>
      <c r="Q15" s="44">
        <f t="shared" si="0"/>
        <v>591.17999999999995</v>
      </c>
      <c r="R15" s="1">
        <v>45911</v>
      </c>
      <c r="S15" s="41" t="s">
        <v>71</v>
      </c>
      <c r="T15" s="42">
        <v>6</v>
      </c>
      <c r="U15" s="3"/>
      <c r="V15" s="3"/>
    </row>
    <row r="16" spans="4:22" x14ac:dyDescent="0.25">
      <c r="D16" s="9">
        <v>45856</v>
      </c>
      <c r="E16" s="9" t="s">
        <v>17</v>
      </c>
      <c r="F16" s="10"/>
      <c r="G16" s="10"/>
      <c r="H16" s="10"/>
      <c r="I16" s="10"/>
      <c r="J16" s="10"/>
      <c r="K16" s="10"/>
      <c r="L16" s="10"/>
      <c r="M16" s="10"/>
      <c r="N16" s="10"/>
      <c r="O16" s="10">
        <v>4.25</v>
      </c>
      <c r="P16" s="10">
        <v>0</v>
      </c>
      <c r="Q16" s="38">
        <f t="shared" si="0"/>
        <v>4.25</v>
      </c>
      <c r="R16" s="1">
        <v>45911</v>
      </c>
      <c r="S16" s="35" t="s">
        <v>70</v>
      </c>
      <c r="T16" s="42"/>
      <c r="U16" s="3"/>
      <c r="V16" s="3"/>
    </row>
    <row r="17" spans="1:22" ht="15.75" x14ac:dyDescent="0.3">
      <c r="D17" s="9">
        <v>45877</v>
      </c>
      <c r="E17" s="9" t="s">
        <v>27</v>
      </c>
      <c r="F17" s="10"/>
      <c r="G17" s="10"/>
      <c r="H17" s="10"/>
      <c r="I17" s="10"/>
      <c r="J17" s="10"/>
      <c r="K17" s="10"/>
      <c r="L17" s="10"/>
      <c r="M17" s="10">
        <v>162.19999999999999</v>
      </c>
      <c r="N17" s="10"/>
      <c r="O17" s="10"/>
      <c r="P17" s="10">
        <v>0</v>
      </c>
      <c r="Q17" s="44">
        <f t="shared" si="0"/>
        <v>162.19999999999999</v>
      </c>
      <c r="R17" s="1">
        <v>45911</v>
      </c>
      <c r="S17" s="41" t="s">
        <v>71</v>
      </c>
      <c r="T17" s="42">
        <v>7</v>
      </c>
      <c r="U17" s="3"/>
      <c r="V17" s="3"/>
    </row>
    <row r="18" spans="1:22" ht="15.75" x14ac:dyDescent="0.3">
      <c r="D18" s="9">
        <v>45877</v>
      </c>
      <c r="E18" s="9" t="s">
        <v>54</v>
      </c>
      <c r="F18" s="10"/>
      <c r="G18" s="10"/>
      <c r="H18" s="10"/>
      <c r="I18" s="10"/>
      <c r="J18" s="10"/>
      <c r="K18" s="10"/>
      <c r="L18" s="10"/>
      <c r="M18" s="10"/>
      <c r="N18" s="10"/>
      <c r="O18" s="10">
        <v>15</v>
      </c>
      <c r="P18" s="10">
        <v>0</v>
      </c>
      <c r="Q18" s="44">
        <f t="shared" si="0"/>
        <v>15</v>
      </c>
      <c r="R18" s="1">
        <v>45911</v>
      </c>
      <c r="S18" s="41" t="s">
        <v>71</v>
      </c>
      <c r="T18" s="42">
        <v>8</v>
      </c>
      <c r="V18" s="3"/>
    </row>
    <row r="19" spans="1:22" ht="15.75" x14ac:dyDescent="0.3">
      <c r="D19" s="9">
        <v>45877</v>
      </c>
      <c r="E19" s="9" t="s">
        <v>53</v>
      </c>
      <c r="F19" s="10"/>
      <c r="G19" s="10"/>
      <c r="H19" s="10"/>
      <c r="I19" s="10"/>
      <c r="J19" s="10"/>
      <c r="K19" s="10"/>
      <c r="L19" s="10"/>
      <c r="M19" s="10"/>
      <c r="N19" s="10"/>
      <c r="O19" s="10">
        <v>68.75</v>
      </c>
      <c r="P19" s="10">
        <v>0</v>
      </c>
      <c r="Q19" s="44">
        <f t="shared" ref="Q19" si="1">SUM(G19:P19)</f>
        <v>68.75</v>
      </c>
      <c r="R19" s="1">
        <v>45911</v>
      </c>
      <c r="S19" s="41" t="s">
        <v>71</v>
      </c>
      <c r="T19" s="42">
        <v>9</v>
      </c>
      <c r="V19" s="3"/>
    </row>
    <row r="20" spans="1:22" ht="15.75" x14ac:dyDescent="0.3">
      <c r="D20" s="9">
        <v>45881</v>
      </c>
      <c r="E20" s="9" t="s">
        <v>28</v>
      </c>
      <c r="F20" s="10"/>
      <c r="G20" s="10"/>
      <c r="H20" s="10"/>
      <c r="I20" s="10"/>
      <c r="J20" s="10"/>
      <c r="K20" s="10"/>
      <c r="L20" s="10"/>
      <c r="M20" s="10">
        <v>47</v>
      </c>
      <c r="N20" s="10"/>
      <c r="O20" s="10"/>
      <c r="P20" s="10">
        <v>0</v>
      </c>
      <c r="Q20" s="44">
        <f t="shared" si="0"/>
        <v>47</v>
      </c>
      <c r="R20" s="1">
        <v>45911</v>
      </c>
      <c r="S20" s="41" t="s">
        <v>71</v>
      </c>
      <c r="T20" s="42">
        <v>10</v>
      </c>
      <c r="U20" s="3" t="s">
        <v>73</v>
      </c>
      <c r="V20" s="3"/>
    </row>
    <row r="21" spans="1:22" x14ac:dyDescent="0.25">
      <c r="D21" s="9">
        <v>45887</v>
      </c>
      <c r="E21" s="9" t="s">
        <v>17</v>
      </c>
      <c r="F21" s="10"/>
      <c r="G21" s="10"/>
      <c r="H21" s="10"/>
      <c r="I21" s="10"/>
      <c r="J21" s="10"/>
      <c r="K21" s="10"/>
      <c r="L21" s="10"/>
      <c r="M21" s="10"/>
      <c r="N21" s="10"/>
      <c r="O21" s="10">
        <v>4.25</v>
      </c>
      <c r="P21" s="10">
        <v>0</v>
      </c>
      <c r="Q21" s="38">
        <f t="shared" si="0"/>
        <v>4.25</v>
      </c>
      <c r="R21" s="1">
        <v>45911</v>
      </c>
      <c r="S21" s="35" t="s">
        <v>70</v>
      </c>
      <c r="T21" s="3"/>
      <c r="U21" s="3" t="s">
        <v>72</v>
      </c>
      <c r="V21" s="3"/>
    </row>
    <row r="22" spans="1:22" ht="15.75" x14ac:dyDescent="0.3">
      <c r="D22" s="9">
        <v>45911</v>
      </c>
      <c r="E22" s="9" t="s">
        <v>18</v>
      </c>
      <c r="F22" s="10"/>
      <c r="G22" s="10"/>
      <c r="H22" s="10"/>
      <c r="I22" s="10"/>
      <c r="J22" s="10">
        <v>20</v>
      </c>
      <c r="K22" s="10"/>
      <c r="L22" s="10"/>
      <c r="M22" s="10"/>
      <c r="N22" s="10"/>
      <c r="O22" s="10"/>
      <c r="P22" s="10">
        <v>0</v>
      </c>
      <c r="Q22" s="44">
        <f t="shared" si="0"/>
        <v>20</v>
      </c>
      <c r="R22" s="1">
        <v>45967</v>
      </c>
      <c r="S22" s="41" t="s">
        <v>71</v>
      </c>
      <c r="T22" s="42">
        <v>11</v>
      </c>
      <c r="U22" s="3"/>
      <c r="V22" s="3"/>
    </row>
    <row r="23" spans="1:22" x14ac:dyDescent="0.25">
      <c r="A23" t="s">
        <v>8</v>
      </c>
      <c r="D23" s="9">
        <v>45911</v>
      </c>
      <c r="E23" s="9" t="s">
        <v>55</v>
      </c>
      <c r="F23" s="10"/>
      <c r="G23" s="10"/>
      <c r="H23" s="10"/>
      <c r="I23" s="10"/>
      <c r="J23" s="10"/>
      <c r="K23" s="10"/>
      <c r="L23" s="10"/>
      <c r="M23" s="10">
        <v>16.75</v>
      </c>
      <c r="N23" s="10"/>
      <c r="O23" s="10"/>
      <c r="P23" s="10">
        <v>16.75</v>
      </c>
      <c r="Q23" s="44">
        <v>16.75</v>
      </c>
      <c r="R23" s="1">
        <v>45967</v>
      </c>
      <c r="S23" s="4" t="s">
        <v>74</v>
      </c>
      <c r="T23" s="3"/>
      <c r="U23" s="3"/>
      <c r="V23" s="3"/>
    </row>
    <row r="24" spans="1:22" x14ac:dyDescent="0.25">
      <c r="D24" s="9">
        <v>45916</v>
      </c>
      <c r="E24" s="9" t="s">
        <v>17</v>
      </c>
      <c r="F24" s="10"/>
      <c r="G24" s="10"/>
      <c r="H24" s="10"/>
      <c r="I24" s="10"/>
      <c r="J24" s="10"/>
      <c r="K24" s="10"/>
      <c r="L24" s="10"/>
      <c r="M24" s="10"/>
      <c r="N24" s="10"/>
      <c r="O24" s="10">
        <v>4.25</v>
      </c>
      <c r="P24" s="10">
        <v>0</v>
      </c>
      <c r="Q24" s="38">
        <f t="shared" si="0"/>
        <v>4.25</v>
      </c>
      <c r="R24" s="1">
        <v>45967</v>
      </c>
      <c r="S24" s="35" t="s">
        <v>70</v>
      </c>
      <c r="T24" s="3"/>
      <c r="U24" s="3"/>
      <c r="V24" s="3"/>
    </row>
    <row r="25" spans="1:22" ht="15.75" x14ac:dyDescent="0.3">
      <c r="D25" s="9">
        <v>45950</v>
      </c>
      <c r="E25" s="9" t="s">
        <v>56</v>
      </c>
      <c r="F25" s="10"/>
      <c r="G25" s="10"/>
      <c r="H25" s="10"/>
      <c r="I25" s="10"/>
      <c r="J25" s="10"/>
      <c r="K25" s="10"/>
      <c r="L25" s="10"/>
      <c r="M25" s="10"/>
      <c r="N25" s="10">
        <v>62</v>
      </c>
      <c r="O25" s="10"/>
      <c r="P25" s="10">
        <v>0</v>
      </c>
      <c r="Q25" s="44">
        <f t="shared" si="0"/>
        <v>62</v>
      </c>
      <c r="R25" s="1">
        <v>45967</v>
      </c>
      <c r="S25" s="41" t="s">
        <v>71</v>
      </c>
      <c r="T25" s="42">
        <v>12</v>
      </c>
      <c r="U25" s="3"/>
      <c r="V25" s="3"/>
    </row>
    <row r="26" spans="1:22" x14ac:dyDescent="0.25">
      <c r="D26" s="9">
        <v>45950</v>
      </c>
      <c r="E26" s="9" t="s">
        <v>17</v>
      </c>
      <c r="F26" s="10"/>
      <c r="G26" s="10"/>
      <c r="H26" s="10"/>
      <c r="I26" s="10"/>
      <c r="J26" s="10"/>
      <c r="K26" s="10"/>
      <c r="L26" s="10"/>
      <c r="M26" s="10"/>
      <c r="N26" s="10"/>
      <c r="O26" s="10">
        <v>4.25</v>
      </c>
      <c r="P26" s="10">
        <v>0</v>
      </c>
      <c r="Q26" s="38">
        <f t="shared" si="0"/>
        <v>4.25</v>
      </c>
      <c r="R26" s="1">
        <v>45967</v>
      </c>
      <c r="S26" s="35" t="s">
        <v>70</v>
      </c>
      <c r="T26" s="42"/>
      <c r="U26" s="3"/>
      <c r="V26" s="3"/>
    </row>
    <row r="27" spans="1:22" ht="15.75" x14ac:dyDescent="0.3">
      <c r="D27" s="9">
        <v>45954</v>
      </c>
      <c r="E27" s="9" t="s">
        <v>56</v>
      </c>
      <c r="F27" s="10"/>
      <c r="G27" s="10"/>
      <c r="H27" s="10"/>
      <c r="I27" s="10"/>
      <c r="J27" s="10"/>
      <c r="K27" s="10"/>
      <c r="L27" s="10"/>
      <c r="M27" s="10"/>
      <c r="N27" s="10">
        <v>88</v>
      </c>
      <c r="O27" s="10"/>
      <c r="P27" s="10">
        <v>0</v>
      </c>
      <c r="Q27" s="44">
        <f t="shared" si="0"/>
        <v>88</v>
      </c>
      <c r="R27" s="1">
        <v>45967</v>
      </c>
      <c r="S27" s="41" t="s">
        <v>71</v>
      </c>
      <c r="T27" s="42">
        <v>13</v>
      </c>
      <c r="U27" s="3"/>
      <c r="V27" s="3"/>
    </row>
    <row r="28" spans="1:22" ht="15.75" x14ac:dyDescent="0.3">
      <c r="D28" s="9">
        <v>45961</v>
      </c>
      <c r="E28" s="9" t="s">
        <v>18</v>
      </c>
      <c r="F28" s="10"/>
      <c r="G28" s="10"/>
      <c r="H28" s="10"/>
      <c r="I28" s="10"/>
      <c r="J28" s="10">
        <v>20</v>
      </c>
      <c r="K28" s="10"/>
      <c r="L28" s="10"/>
      <c r="M28" s="10"/>
      <c r="N28" s="10"/>
      <c r="O28" s="10"/>
      <c r="P28" s="10">
        <v>0</v>
      </c>
      <c r="Q28" s="44">
        <f t="shared" si="0"/>
        <v>20</v>
      </c>
      <c r="R28" s="1">
        <v>45967</v>
      </c>
      <c r="S28" s="41" t="s">
        <v>71</v>
      </c>
      <c r="T28" s="42">
        <v>14</v>
      </c>
      <c r="U28" s="3"/>
      <c r="V28" s="3"/>
    </row>
    <row r="29" spans="1:22" ht="15.75" x14ac:dyDescent="0.3">
      <c r="D29" s="9">
        <v>45961</v>
      </c>
      <c r="E29" s="9" t="s">
        <v>55</v>
      </c>
      <c r="F29" s="10"/>
      <c r="G29" s="10"/>
      <c r="H29" s="10"/>
      <c r="I29" s="10"/>
      <c r="J29" s="10"/>
      <c r="K29" s="10"/>
      <c r="L29" s="10"/>
      <c r="M29" s="10"/>
      <c r="N29" s="10"/>
      <c r="O29" s="10">
        <v>42</v>
      </c>
      <c r="P29" s="10">
        <v>7</v>
      </c>
      <c r="Q29" s="44">
        <v>42</v>
      </c>
      <c r="R29" s="1">
        <v>45967</v>
      </c>
      <c r="S29" s="41" t="s">
        <v>71</v>
      </c>
      <c r="T29" s="42">
        <v>15</v>
      </c>
      <c r="V29" s="3"/>
    </row>
    <row r="30" spans="1:22" ht="15.75" x14ac:dyDescent="0.3">
      <c r="D30" s="9">
        <v>45961</v>
      </c>
      <c r="E30" s="9" t="s">
        <v>75</v>
      </c>
      <c r="F30" s="10"/>
      <c r="G30" s="10"/>
      <c r="H30" s="10"/>
      <c r="I30" s="10"/>
      <c r="J30" s="10"/>
      <c r="K30" s="10"/>
      <c r="L30" s="10"/>
      <c r="M30" s="10"/>
      <c r="N30" s="10">
        <v>57</v>
      </c>
      <c r="O30" s="10"/>
      <c r="P30" s="10">
        <v>0</v>
      </c>
      <c r="Q30" s="44">
        <f t="shared" ref="Q30" si="2">SUM(G30:P30)</f>
        <v>57</v>
      </c>
      <c r="R30" s="1">
        <v>45967</v>
      </c>
      <c r="S30" s="41" t="s">
        <v>71</v>
      </c>
      <c r="T30" s="42">
        <v>16</v>
      </c>
      <c r="U30" s="3"/>
      <c r="V30" s="3"/>
    </row>
    <row r="31" spans="1:22" ht="15.75" x14ac:dyDescent="0.3">
      <c r="D31" s="9">
        <v>45961</v>
      </c>
      <c r="E31" s="9" t="s">
        <v>76</v>
      </c>
      <c r="F31" s="10"/>
      <c r="G31" s="10"/>
      <c r="H31" s="10"/>
      <c r="I31" s="10"/>
      <c r="J31" s="10"/>
      <c r="K31" s="10"/>
      <c r="L31" s="10"/>
      <c r="M31" s="10"/>
      <c r="N31" s="10">
        <v>57</v>
      </c>
      <c r="O31" s="10"/>
      <c r="P31" s="10">
        <v>0</v>
      </c>
      <c r="Q31" s="44">
        <f t="shared" si="0"/>
        <v>57</v>
      </c>
      <c r="R31" s="1"/>
      <c r="S31" s="41" t="s">
        <v>71</v>
      </c>
      <c r="T31" s="42">
        <v>17</v>
      </c>
      <c r="U31" s="3"/>
      <c r="V31" s="3"/>
    </row>
    <row r="32" spans="1:22" ht="15.75" x14ac:dyDescent="0.3">
      <c r="D32" s="9">
        <v>45978</v>
      </c>
      <c r="E32" s="9" t="s">
        <v>58</v>
      </c>
      <c r="F32" s="10"/>
      <c r="G32" s="10">
        <v>686.69</v>
      </c>
      <c r="H32" s="10"/>
      <c r="I32" s="10"/>
      <c r="J32" s="10"/>
      <c r="K32" s="10"/>
      <c r="L32" s="10"/>
      <c r="M32" s="10"/>
      <c r="N32" s="10"/>
      <c r="O32" s="10"/>
      <c r="P32" s="10">
        <v>0</v>
      </c>
      <c r="Q32" s="44">
        <f t="shared" ref="Q32:Q36" si="3">SUM(G32:P32)</f>
        <v>686.69</v>
      </c>
      <c r="R32" s="1">
        <v>46030</v>
      </c>
      <c r="S32" s="41" t="s">
        <v>71</v>
      </c>
      <c r="T32" s="42">
        <v>18</v>
      </c>
      <c r="U32" s="3"/>
      <c r="V32" s="3"/>
    </row>
    <row r="33" spans="4:23" ht="15.75" x14ac:dyDescent="0.3">
      <c r="D33" s="9">
        <v>45978</v>
      </c>
      <c r="E33" s="9" t="s">
        <v>25</v>
      </c>
      <c r="F33" s="10"/>
      <c r="G33" s="10"/>
      <c r="H33" s="10">
        <v>148</v>
      </c>
      <c r="I33" s="10"/>
      <c r="J33" s="10"/>
      <c r="K33" s="10"/>
      <c r="L33" s="10"/>
      <c r="M33" s="10"/>
      <c r="N33" s="10"/>
      <c r="O33" s="10"/>
      <c r="P33" s="10">
        <v>0</v>
      </c>
      <c r="Q33" s="44">
        <f t="shared" si="3"/>
        <v>148</v>
      </c>
      <c r="R33" s="1">
        <v>46030</v>
      </c>
      <c r="S33" s="41" t="s">
        <v>71</v>
      </c>
      <c r="T33" s="42">
        <v>18</v>
      </c>
      <c r="U33" s="3"/>
      <c r="V33" s="3"/>
    </row>
    <row r="34" spans="4:23" x14ac:dyDescent="0.25">
      <c r="D34" s="9">
        <v>45979</v>
      </c>
      <c r="E34" s="9" t="s">
        <v>17</v>
      </c>
      <c r="F34" s="10"/>
      <c r="G34" s="10"/>
      <c r="H34" s="10"/>
      <c r="I34" s="10"/>
      <c r="J34" s="10"/>
      <c r="K34" s="10"/>
      <c r="L34" s="10"/>
      <c r="M34" s="10"/>
      <c r="N34" s="10"/>
      <c r="O34" s="10">
        <v>4.25</v>
      </c>
      <c r="P34" s="10">
        <v>0</v>
      </c>
      <c r="Q34" s="38">
        <f t="shared" si="3"/>
        <v>4.25</v>
      </c>
      <c r="R34" s="1">
        <v>46030</v>
      </c>
      <c r="S34" s="35" t="s">
        <v>70</v>
      </c>
      <c r="T34" s="42"/>
      <c r="U34" s="3"/>
      <c r="V34" s="3"/>
    </row>
    <row r="35" spans="4:23" x14ac:dyDescent="0.25">
      <c r="D35" s="9">
        <v>46007</v>
      </c>
      <c r="E35" s="9" t="s">
        <v>17</v>
      </c>
      <c r="F35" s="10"/>
      <c r="G35" s="10"/>
      <c r="H35" s="10"/>
      <c r="I35" s="10"/>
      <c r="J35" s="10"/>
      <c r="K35" s="10"/>
      <c r="L35" s="10"/>
      <c r="M35" s="10"/>
      <c r="N35" s="10"/>
      <c r="O35" s="10">
        <v>4.25</v>
      </c>
      <c r="P35" s="10">
        <v>0</v>
      </c>
      <c r="Q35" s="38">
        <f t="shared" si="3"/>
        <v>4.25</v>
      </c>
      <c r="R35" s="1">
        <v>46030</v>
      </c>
      <c r="S35" s="35" t="s">
        <v>70</v>
      </c>
      <c r="T35" s="42"/>
      <c r="U35" s="3"/>
      <c r="V35" s="3"/>
    </row>
    <row r="36" spans="4:23" ht="15.75" x14ac:dyDescent="0.3">
      <c r="D36" s="9">
        <v>46013</v>
      </c>
      <c r="E36" s="9" t="s">
        <v>56</v>
      </c>
      <c r="F36" s="10"/>
      <c r="G36" s="10"/>
      <c r="H36" s="10"/>
      <c r="I36" s="10"/>
      <c r="J36" s="10"/>
      <c r="K36" s="10"/>
      <c r="L36" s="10"/>
      <c r="M36" s="10"/>
      <c r="N36" s="10">
        <v>39</v>
      </c>
      <c r="O36" s="10"/>
      <c r="P36" s="10">
        <v>0</v>
      </c>
      <c r="Q36" s="44">
        <f t="shared" si="3"/>
        <v>39</v>
      </c>
      <c r="R36" s="1">
        <v>46030</v>
      </c>
      <c r="S36" s="41" t="s">
        <v>71</v>
      </c>
      <c r="T36" s="42">
        <v>19</v>
      </c>
      <c r="U36" s="3"/>
      <c r="V36" s="3"/>
    </row>
    <row r="37" spans="4:23" ht="15.75" x14ac:dyDescent="0.3">
      <c r="D37" s="9">
        <v>46013</v>
      </c>
      <c r="E37" s="9" t="s">
        <v>60</v>
      </c>
      <c r="F37" s="10"/>
      <c r="G37" s="10"/>
      <c r="H37" s="10"/>
      <c r="I37" s="10"/>
      <c r="J37" s="10"/>
      <c r="K37" s="10"/>
      <c r="L37" s="10"/>
      <c r="M37" s="10"/>
      <c r="N37" s="10"/>
      <c r="O37" s="10">
        <v>60</v>
      </c>
      <c r="P37" s="10">
        <v>10</v>
      </c>
      <c r="Q37" s="44">
        <v>60</v>
      </c>
      <c r="R37" s="1">
        <v>46030</v>
      </c>
      <c r="S37" s="41" t="s">
        <v>71</v>
      </c>
      <c r="T37" s="42">
        <v>20</v>
      </c>
      <c r="U37" s="3"/>
      <c r="V37" s="3"/>
      <c r="W37" t="s">
        <v>8</v>
      </c>
    </row>
    <row r="38" spans="4:23" ht="15.75" x14ac:dyDescent="0.3">
      <c r="D38" s="9">
        <v>46031</v>
      </c>
      <c r="E38" s="9" t="s">
        <v>62</v>
      </c>
      <c r="F38" s="10"/>
      <c r="G38" s="10"/>
      <c r="H38" s="10"/>
      <c r="I38" s="10"/>
      <c r="J38" s="10"/>
      <c r="K38" s="10"/>
      <c r="L38" s="10"/>
      <c r="M38" s="10"/>
      <c r="N38" s="10"/>
      <c r="O38" s="10">
        <v>59.98</v>
      </c>
      <c r="P38" s="10">
        <v>0</v>
      </c>
      <c r="Q38" s="44">
        <v>59.98</v>
      </c>
      <c r="R38" s="1">
        <v>45728</v>
      </c>
      <c r="S38" s="41" t="s">
        <v>71</v>
      </c>
      <c r="T38" s="42">
        <v>21</v>
      </c>
      <c r="U38" s="3"/>
      <c r="V38" s="3"/>
    </row>
    <row r="39" spans="4:23" ht="15.75" x14ac:dyDescent="0.3">
      <c r="D39" s="9">
        <v>46031</v>
      </c>
      <c r="E39" s="9" t="s">
        <v>18</v>
      </c>
      <c r="F39" s="10"/>
      <c r="G39" s="10"/>
      <c r="H39" s="10"/>
      <c r="I39" s="10"/>
      <c r="J39" s="10">
        <v>30</v>
      </c>
      <c r="K39" s="10"/>
      <c r="L39" s="10"/>
      <c r="M39" s="10"/>
      <c r="N39" s="10"/>
      <c r="O39" s="10"/>
      <c r="P39" s="10">
        <v>0</v>
      </c>
      <c r="Q39" s="44">
        <v>30</v>
      </c>
      <c r="R39" s="1">
        <v>45728</v>
      </c>
      <c r="S39" s="41" t="s">
        <v>71</v>
      </c>
      <c r="T39" s="42">
        <v>22</v>
      </c>
      <c r="U39" s="3"/>
      <c r="V39" s="3"/>
    </row>
    <row r="40" spans="4:23" ht="15.75" x14ac:dyDescent="0.3">
      <c r="D40" s="9">
        <v>46031</v>
      </c>
      <c r="E40" s="9" t="s">
        <v>18</v>
      </c>
      <c r="F40" s="10"/>
      <c r="G40" s="10"/>
      <c r="H40" s="10"/>
      <c r="I40" s="10"/>
      <c r="J40" s="10">
        <v>20</v>
      </c>
      <c r="K40" s="10"/>
      <c r="L40" s="10"/>
      <c r="M40" s="10"/>
      <c r="N40" s="10"/>
      <c r="O40" s="10"/>
      <c r="P40" s="10">
        <v>0</v>
      </c>
      <c r="Q40" s="44">
        <v>20</v>
      </c>
      <c r="R40" s="1">
        <v>45728</v>
      </c>
      <c r="S40" s="41" t="s">
        <v>71</v>
      </c>
      <c r="T40" s="42">
        <v>23</v>
      </c>
      <c r="U40" s="3"/>
      <c r="V40" s="3"/>
    </row>
    <row r="41" spans="4:23" x14ac:dyDescent="0.25">
      <c r="D41" s="9">
        <v>46041</v>
      </c>
      <c r="E41" s="9" t="s">
        <v>17</v>
      </c>
      <c r="F41" s="10"/>
      <c r="G41" s="10"/>
      <c r="H41" s="10"/>
      <c r="I41" s="10"/>
      <c r="J41" s="10"/>
      <c r="K41" s="10"/>
      <c r="L41" s="10"/>
      <c r="M41" s="10"/>
      <c r="N41" s="10"/>
      <c r="O41" s="10">
        <v>4.25</v>
      </c>
      <c r="P41" s="10">
        <v>0</v>
      </c>
      <c r="Q41" s="38">
        <v>4.25</v>
      </c>
      <c r="R41" s="1">
        <v>45728</v>
      </c>
      <c r="S41" s="35" t="s">
        <v>70</v>
      </c>
      <c r="T41" s="42"/>
      <c r="U41" s="3"/>
      <c r="V41" s="3"/>
    </row>
    <row r="42" spans="4:23" ht="15.75" x14ac:dyDescent="0.3">
      <c r="D42" s="9">
        <v>46062</v>
      </c>
      <c r="E42" s="9" t="s">
        <v>63</v>
      </c>
      <c r="F42" s="10"/>
      <c r="G42" s="10">
        <v>586.9</v>
      </c>
      <c r="H42" s="10"/>
      <c r="I42" s="10"/>
      <c r="J42" s="10"/>
      <c r="K42" s="10"/>
      <c r="L42" s="10"/>
      <c r="M42" s="10"/>
      <c r="N42" s="10"/>
      <c r="O42" s="10"/>
      <c r="P42" s="10">
        <v>0</v>
      </c>
      <c r="Q42" s="44">
        <v>586.9</v>
      </c>
      <c r="R42" s="1">
        <v>45728</v>
      </c>
      <c r="S42" s="41" t="s">
        <v>71</v>
      </c>
      <c r="T42" s="42">
        <v>24</v>
      </c>
      <c r="U42" s="3"/>
      <c r="V42" s="3"/>
    </row>
    <row r="43" spans="4:23" ht="15.75" x14ac:dyDescent="0.3">
      <c r="D43" s="9">
        <v>46063</v>
      </c>
      <c r="E43" s="9" t="s">
        <v>25</v>
      </c>
      <c r="F43" s="10"/>
      <c r="G43" s="10"/>
      <c r="H43" s="10">
        <v>116.6</v>
      </c>
      <c r="I43" s="10"/>
      <c r="J43" s="10"/>
      <c r="K43" s="10"/>
      <c r="L43" s="10"/>
      <c r="M43" s="10"/>
      <c r="N43" s="10"/>
      <c r="O43" s="10"/>
      <c r="P43" s="10">
        <v>0</v>
      </c>
      <c r="Q43" s="44">
        <v>116.6</v>
      </c>
      <c r="R43" s="1">
        <v>45728</v>
      </c>
      <c r="S43" s="41" t="s">
        <v>71</v>
      </c>
      <c r="T43" s="42">
        <v>24</v>
      </c>
      <c r="U43" s="3"/>
      <c r="V43" s="3"/>
    </row>
    <row r="44" spans="4:23" x14ac:dyDescent="0.25">
      <c r="D44" s="9">
        <v>46070</v>
      </c>
      <c r="E44" s="9" t="s">
        <v>17</v>
      </c>
      <c r="F44" s="10"/>
      <c r="G44" s="10"/>
      <c r="H44" s="10"/>
      <c r="I44" s="10"/>
      <c r="J44" s="10"/>
      <c r="K44" s="10"/>
      <c r="L44" s="10"/>
      <c r="M44" s="10"/>
      <c r="N44" s="10"/>
      <c r="O44" s="10">
        <v>4.25</v>
      </c>
      <c r="P44" s="10">
        <v>0</v>
      </c>
      <c r="Q44" s="38">
        <v>4.25</v>
      </c>
      <c r="R44" s="1">
        <v>45728</v>
      </c>
      <c r="S44" s="35" t="s">
        <v>70</v>
      </c>
      <c r="T44" s="42"/>
      <c r="U44" s="3"/>
      <c r="V44" s="3"/>
    </row>
    <row r="45" spans="4:23" ht="15.75" x14ac:dyDescent="0.3">
      <c r="D45" s="39" t="s">
        <v>67</v>
      </c>
      <c r="E45" s="9" t="s">
        <v>18</v>
      </c>
      <c r="F45" s="10"/>
      <c r="G45" s="10"/>
      <c r="H45" s="10"/>
      <c r="I45" s="10"/>
      <c r="J45" s="10">
        <v>20</v>
      </c>
      <c r="K45" s="10"/>
      <c r="L45" s="10"/>
      <c r="M45" s="10"/>
      <c r="N45" s="10"/>
      <c r="O45" s="10"/>
      <c r="P45" s="10">
        <v>0</v>
      </c>
      <c r="Q45" s="44">
        <v>20</v>
      </c>
      <c r="S45" s="41" t="s">
        <v>71</v>
      </c>
      <c r="T45" s="42">
        <v>25</v>
      </c>
    </row>
    <row r="46" spans="4:23" x14ac:dyDescent="0.25">
      <c r="D46" s="39">
        <v>46098</v>
      </c>
      <c r="E46" s="9" t="s">
        <v>17</v>
      </c>
      <c r="F46" s="10"/>
      <c r="G46" s="10"/>
      <c r="H46" s="10"/>
      <c r="I46" s="10"/>
      <c r="J46" s="10"/>
      <c r="K46" s="10"/>
      <c r="L46" s="10"/>
      <c r="M46" s="10"/>
      <c r="N46" s="10"/>
      <c r="O46" s="10">
        <v>4.25</v>
      </c>
      <c r="P46" s="10">
        <v>0</v>
      </c>
      <c r="Q46" s="38">
        <v>4.25</v>
      </c>
      <c r="S46" s="35" t="s">
        <v>70</v>
      </c>
      <c r="T46" s="42"/>
    </row>
    <row r="47" spans="4:23" x14ac:dyDescent="0.25">
      <c r="D47" s="39">
        <v>46101</v>
      </c>
      <c r="E47" s="9" t="s">
        <v>68</v>
      </c>
      <c r="F47" s="10"/>
      <c r="G47" s="10"/>
      <c r="H47" s="10"/>
      <c r="I47" s="10"/>
      <c r="J47" s="10"/>
      <c r="K47" s="10"/>
      <c r="L47" s="10"/>
      <c r="M47" s="10"/>
      <c r="N47" s="10"/>
      <c r="O47" s="10">
        <v>112.5</v>
      </c>
      <c r="P47" s="10">
        <v>0</v>
      </c>
      <c r="Q47" s="44">
        <v>112.5</v>
      </c>
      <c r="S47" s="35"/>
      <c r="T47" s="42">
        <v>26</v>
      </c>
    </row>
    <row r="48" spans="4:23" ht="15.75" x14ac:dyDescent="0.3">
      <c r="D48" s="9">
        <v>46111</v>
      </c>
      <c r="E48" s="9" t="s">
        <v>77</v>
      </c>
      <c r="F48" s="10"/>
      <c r="G48" s="10"/>
      <c r="H48" s="10"/>
      <c r="I48" s="10"/>
      <c r="J48" s="10"/>
      <c r="K48" s="10"/>
      <c r="L48" s="10"/>
      <c r="M48" s="10"/>
      <c r="N48" s="10"/>
      <c r="O48" s="10">
        <v>105</v>
      </c>
      <c r="P48" s="10">
        <v>0</v>
      </c>
      <c r="Q48" s="44">
        <v>105</v>
      </c>
      <c r="S48" s="41" t="s">
        <v>71</v>
      </c>
      <c r="T48" s="42">
        <v>27</v>
      </c>
    </row>
    <row r="49" spans="4:19" ht="15.75" thickBot="1" x14ac:dyDescent="0.3">
      <c r="D49" s="9" t="s">
        <v>8</v>
      </c>
      <c r="E49" s="9"/>
      <c r="F49" s="9"/>
      <c r="G49" s="13">
        <f>SUM(G5:G48)</f>
        <v>2422.54</v>
      </c>
      <c r="H49" s="13">
        <f t="shared" ref="H49:O49" si="4">SUM(H5:H48)</f>
        <v>509.4</v>
      </c>
      <c r="I49" s="13">
        <f t="shared" si="4"/>
        <v>55</v>
      </c>
      <c r="J49" s="13">
        <f t="shared" si="4"/>
        <v>150</v>
      </c>
      <c r="K49" s="13">
        <f t="shared" si="4"/>
        <v>0</v>
      </c>
      <c r="L49" s="13">
        <f t="shared" si="4"/>
        <v>327</v>
      </c>
      <c r="M49" s="13">
        <f t="shared" si="4"/>
        <v>225.95</v>
      </c>
      <c r="N49" s="13">
        <f t="shared" si="4"/>
        <v>303</v>
      </c>
      <c r="O49" s="13">
        <f t="shared" si="4"/>
        <v>514.23</v>
      </c>
      <c r="P49" s="13">
        <f t="shared" ref="P49" si="5">SUM(P5:P48)</f>
        <v>33.75</v>
      </c>
      <c r="Q49" s="13">
        <f>SUM(Q5:Q48)</f>
        <v>4507.12</v>
      </c>
      <c r="S49" s="35"/>
    </row>
    <row r="50" spans="4:19" ht="15.75" thickTop="1" x14ac:dyDescent="0.25">
      <c r="D50" s="9"/>
      <c r="E50" s="9"/>
      <c r="F50" s="9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4"/>
    </row>
    <row r="51" spans="4:19" ht="15.75" thickBot="1" x14ac:dyDescent="0.3">
      <c r="D51" s="8"/>
      <c r="E51" s="8"/>
      <c r="F51" s="8"/>
      <c r="G51" s="11"/>
      <c r="H51" s="11"/>
      <c r="I51" s="11"/>
      <c r="J51" s="11"/>
      <c r="K51" s="11"/>
      <c r="L51" s="11"/>
      <c r="M51" s="11"/>
      <c r="N51" s="11"/>
      <c r="O51" s="11">
        <f>SUM(G49:O49)</f>
        <v>4507.12</v>
      </c>
      <c r="P51" s="11"/>
      <c r="Q51" s="11" t="s">
        <v>10</v>
      </c>
    </row>
  </sheetData>
  <pageMargins left="0.70866141732283472" right="0.70866141732283472" top="0.74803149606299213" bottom="0.74803149606299213" header="0.31496062992125984" footer="0.31496062992125984"/>
  <pageSetup paperSize="9" scale="5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ED952-4B12-42D6-807B-5DB97C461647}">
  <dimension ref="D3:G13"/>
  <sheetViews>
    <sheetView zoomScale="85" zoomScaleNormal="85" workbookViewId="0">
      <selection activeCell="H17" sqref="H17"/>
    </sheetView>
  </sheetViews>
  <sheetFormatPr defaultRowHeight="15" x14ac:dyDescent="0.25"/>
  <cols>
    <col min="4" max="4" width="10.85546875" bestFit="1" customWidth="1"/>
    <col min="6" max="6" width="10.28515625" bestFit="1" customWidth="1"/>
  </cols>
  <sheetData>
    <row r="3" spans="4:7" x14ac:dyDescent="0.25">
      <c r="D3" s="2" t="s">
        <v>61</v>
      </c>
    </row>
    <row r="6" spans="4:7" x14ac:dyDescent="0.25">
      <c r="D6" s="2" t="s">
        <v>6</v>
      </c>
    </row>
    <row r="8" spans="4:7" x14ac:dyDescent="0.25">
      <c r="D8" s="1">
        <v>45775</v>
      </c>
      <c r="F8" s="3">
        <v>4900</v>
      </c>
      <c r="G8" t="s">
        <v>11</v>
      </c>
    </row>
    <row r="9" spans="4:7" x14ac:dyDescent="0.25">
      <c r="D9" s="1">
        <v>45928</v>
      </c>
      <c r="F9" s="3">
        <v>82.02</v>
      </c>
      <c r="G9" t="s">
        <v>29</v>
      </c>
    </row>
    <row r="10" spans="4:7" x14ac:dyDescent="0.25">
      <c r="D10" s="1">
        <v>45985</v>
      </c>
      <c r="F10" s="3">
        <v>600</v>
      </c>
      <c r="G10" t="s">
        <v>59</v>
      </c>
    </row>
    <row r="11" spans="4:7" x14ac:dyDescent="0.25">
      <c r="D11" s="1">
        <v>46043</v>
      </c>
      <c r="F11" s="3">
        <v>600</v>
      </c>
      <c r="G11" t="s">
        <v>59</v>
      </c>
    </row>
    <row r="12" spans="4:7" x14ac:dyDescent="0.25">
      <c r="D12" s="1"/>
      <c r="F12" s="3"/>
    </row>
    <row r="13" spans="4:7" ht="15.75" thickBot="1" x14ac:dyDescent="0.3">
      <c r="F13" s="17">
        <f>SUM(F8:F12)</f>
        <v>6182.02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899A6-2C38-460F-A54F-2D05493C0225}">
  <dimension ref="A1:H21"/>
  <sheetViews>
    <sheetView tabSelected="1" zoomScale="40" zoomScaleNormal="40" workbookViewId="0">
      <selection activeCell="E1" sqref="E1"/>
    </sheetView>
  </sheetViews>
  <sheetFormatPr defaultRowHeight="15" x14ac:dyDescent="0.25"/>
  <cols>
    <col min="1" max="1" width="15.85546875" bestFit="1" customWidth="1"/>
    <col min="2" max="2" width="16.85546875" bestFit="1" customWidth="1"/>
    <col min="5" max="5" width="82.140625" customWidth="1"/>
    <col min="6" max="6" width="14.28515625" bestFit="1" customWidth="1"/>
    <col min="7" max="7" width="9.5703125" bestFit="1" customWidth="1"/>
    <col min="8" max="8" width="10.7109375" bestFit="1" customWidth="1"/>
  </cols>
  <sheetData>
    <row r="1" spans="1:8" s="2" customFormat="1" x14ac:dyDescent="0.25">
      <c r="A1"/>
      <c r="E1"/>
    </row>
    <row r="2" spans="1:8" x14ac:dyDescent="0.25">
      <c r="A2" s="1"/>
      <c r="F2" s="3"/>
      <c r="G2" s="3"/>
      <c r="H2" s="3"/>
    </row>
    <row r="3" spans="1:8" x14ac:dyDescent="0.25">
      <c r="A3" s="1"/>
      <c r="F3" s="3"/>
      <c r="G3" s="3"/>
      <c r="H3" s="3"/>
    </row>
    <row r="4" spans="1:8" x14ac:dyDescent="0.25">
      <c r="A4" s="1"/>
      <c r="F4" s="3"/>
      <c r="G4" s="3"/>
      <c r="H4" s="3"/>
    </row>
    <row r="5" spans="1:8" x14ac:dyDescent="0.25">
      <c r="A5" s="1"/>
      <c r="F5" s="3"/>
      <c r="G5" s="3"/>
      <c r="H5" s="3"/>
    </row>
    <row r="6" spans="1:8" x14ac:dyDescent="0.25">
      <c r="A6" s="1"/>
      <c r="F6" s="3"/>
      <c r="G6" s="3"/>
      <c r="H6" s="3"/>
    </row>
    <row r="7" spans="1:8" x14ac:dyDescent="0.25">
      <c r="A7" s="1"/>
      <c r="F7" s="3"/>
      <c r="G7" s="3"/>
      <c r="H7" s="3"/>
    </row>
    <row r="8" spans="1:8" x14ac:dyDescent="0.25">
      <c r="A8" s="1"/>
      <c r="F8" s="3"/>
      <c r="G8" s="3"/>
      <c r="H8" s="3"/>
    </row>
    <row r="9" spans="1:8" x14ac:dyDescent="0.25">
      <c r="A9" s="1"/>
      <c r="E9" s="4"/>
      <c r="F9" s="3"/>
      <c r="G9" s="3"/>
      <c r="H9" s="3"/>
    </row>
    <row r="10" spans="1:8" x14ac:dyDescent="0.25">
      <c r="A10" s="1"/>
      <c r="E10" s="4"/>
      <c r="F10" s="3"/>
      <c r="G10" s="3"/>
      <c r="H10" s="3"/>
    </row>
    <row r="11" spans="1:8" x14ac:dyDescent="0.25">
      <c r="A11" s="1"/>
      <c r="E11" s="4"/>
      <c r="F11" s="3"/>
      <c r="G11" s="3"/>
      <c r="H11" s="3"/>
    </row>
    <row r="12" spans="1:8" x14ac:dyDescent="0.25">
      <c r="A12" s="1"/>
      <c r="F12" s="3"/>
      <c r="G12" s="3"/>
      <c r="H12" s="3"/>
    </row>
    <row r="13" spans="1:8" x14ac:dyDescent="0.25">
      <c r="A13" s="1"/>
      <c r="E13" s="4"/>
      <c r="F13" s="3"/>
      <c r="G13" s="3"/>
      <c r="H13" s="3"/>
    </row>
    <row r="14" spans="1:8" x14ac:dyDescent="0.25">
      <c r="A14" s="1"/>
      <c r="E14" s="4"/>
      <c r="F14" s="3"/>
      <c r="G14" s="3"/>
      <c r="H14" s="3"/>
    </row>
    <row r="15" spans="1:8" x14ac:dyDescent="0.25">
      <c r="A15" s="1"/>
      <c r="E15" s="4"/>
      <c r="F15" s="3"/>
      <c r="G15" s="3"/>
      <c r="H15" s="3"/>
    </row>
    <row r="16" spans="1:8" x14ac:dyDescent="0.25">
      <c r="A16" s="1"/>
      <c r="E16" s="4"/>
      <c r="F16" s="3"/>
      <c r="G16" s="3"/>
      <c r="H16" s="3"/>
    </row>
    <row r="17" spans="1:8" x14ac:dyDescent="0.25">
      <c r="A17" s="1"/>
      <c r="E17" s="4"/>
      <c r="F17" s="3"/>
      <c r="G17" s="3"/>
      <c r="H17" s="3"/>
    </row>
    <row r="18" spans="1:8" x14ac:dyDescent="0.25">
      <c r="A18" s="1"/>
      <c r="E18" s="4"/>
      <c r="F18" s="3"/>
      <c r="G18" s="3"/>
      <c r="H18" s="3"/>
    </row>
    <row r="19" spans="1:8" x14ac:dyDescent="0.25">
      <c r="A19" s="1"/>
      <c r="E19" s="4"/>
      <c r="F19" s="3"/>
      <c r="G19" s="3"/>
      <c r="H19" s="3"/>
    </row>
    <row r="20" spans="1:8" x14ac:dyDescent="0.25">
      <c r="A20" s="1"/>
      <c r="F20" s="3"/>
      <c r="G20" s="3"/>
      <c r="H20" s="3"/>
    </row>
    <row r="21" spans="1:8" x14ac:dyDescent="0.25">
      <c r="E21" s="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45AB-E2E4-4B11-90E6-BDA37BF3F8DF}">
  <dimension ref="B1:S12"/>
  <sheetViews>
    <sheetView zoomScale="70" zoomScaleNormal="70" workbookViewId="0">
      <selection activeCell="F20" sqref="F20"/>
    </sheetView>
  </sheetViews>
  <sheetFormatPr defaultRowHeight="15" x14ac:dyDescent="0.25"/>
  <cols>
    <col min="2" max="2" width="13.42578125" style="35" customWidth="1"/>
    <col min="3" max="3" width="13.140625" style="35" customWidth="1"/>
    <col min="4" max="4" width="20.85546875" hidden="1" customWidth="1"/>
    <col min="5" max="5" width="22.42578125" customWidth="1"/>
    <col min="6" max="6" width="17.5703125" bestFit="1" customWidth="1"/>
    <col min="7" max="7" width="10.85546875" customWidth="1"/>
  </cols>
  <sheetData>
    <row r="1" spans="2:19" x14ac:dyDescent="0.25">
      <c r="B1" s="45" t="s">
        <v>30</v>
      </c>
      <c r="C1" s="45"/>
      <c r="D1" s="45"/>
      <c r="E1" s="45"/>
      <c r="F1" s="45"/>
      <c r="G1" s="45"/>
    </row>
    <row r="3" spans="2:19" x14ac:dyDescent="0.25">
      <c r="B3" s="20" t="s">
        <v>31</v>
      </c>
      <c r="C3" s="20" t="s">
        <v>32</v>
      </c>
      <c r="E3" s="20" t="s">
        <v>33</v>
      </c>
      <c r="F3" s="21" t="s">
        <v>34</v>
      </c>
      <c r="G3" s="20" t="s">
        <v>35</v>
      </c>
      <c r="H3" s="22"/>
      <c r="I3" s="22"/>
      <c r="J3" s="22"/>
    </row>
    <row r="4" spans="2:19" x14ac:dyDescent="0.25">
      <c r="B4" s="23">
        <v>45027</v>
      </c>
      <c r="C4" s="24" t="s">
        <v>36</v>
      </c>
      <c r="D4" s="25"/>
      <c r="E4" s="26" t="s">
        <v>37</v>
      </c>
      <c r="F4" s="24" t="s">
        <v>38</v>
      </c>
      <c r="G4" s="27">
        <v>20</v>
      </c>
      <c r="H4" s="3"/>
      <c r="I4" s="3"/>
      <c r="J4" s="3"/>
      <c r="K4" s="3"/>
      <c r="L4" s="3"/>
      <c r="M4" s="3"/>
      <c r="N4" s="3"/>
      <c r="O4" s="3"/>
      <c r="P4" s="3"/>
      <c r="Q4" s="3"/>
      <c r="S4" s="3"/>
    </row>
    <row r="5" spans="2:19" x14ac:dyDescent="0.25">
      <c r="B5" s="23" t="s">
        <v>39</v>
      </c>
      <c r="C5" s="28" t="s">
        <v>40</v>
      </c>
      <c r="D5" s="25"/>
      <c r="E5" s="29" t="s">
        <v>41</v>
      </c>
      <c r="F5" s="24" t="s">
        <v>38</v>
      </c>
      <c r="G5" s="27">
        <v>6.5</v>
      </c>
      <c r="H5" s="3"/>
      <c r="I5" s="3"/>
      <c r="J5" s="3"/>
      <c r="K5" s="3"/>
      <c r="L5" s="3"/>
      <c r="M5" s="3"/>
      <c r="N5" s="3"/>
      <c r="O5" s="3"/>
      <c r="P5" s="3"/>
      <c r="Q5" s="3"/>
      <c r="S5" s="3"/>
    </row>
    <row r="6" spans="2:19" x14ac:dyDescent="0.25">
      <c r="B6" s="23">
        <v>45078</v>
      </c>
      <c r="C6" s="28" t="s">
        <v>40</v>
      </c>
      <c r="D6" s="25"/>
      <c r="E6" s="26" t="s">
        <v>41</v>
      </c>
      <c r="F6" s="24" t="s">
        <v>38</v>
      </c>
      <c r="G6" s="27">
        <v>8.83</v>
      </c>
      <c r="H6" s="3"/>
      <c r="I6" s="3"/>
      <c r="J6" s="3"/>
      <c r="K6" s="3"/>
      <c r="L6" s="3"/>
      <c r="M6" s="3"/>
      <c r="N6" s="3"/>
      <c r="O6" s="3"/>
      <c r="P6" s="3"/>
      <c r="Q6" s="3"/>
      <c r="S6" s="3"/>
    </row>
    <row r="7" spans="2:19" x14ac:dyDescent="0.25">
      <c r="B7" s="23">
        <v>45195</v>
      </c>
      <c r="C7" s="30" t="s">
        <v>42</v>
      </c>
      <c r="D7" s="26"/>
      <c r="E7" s="26" t="s">
        <v>41</v>
      </c>
      <c r="F7" s="24" t="s">
        <v>38</v>
      </c>
      <c r="G7" s="27">
        <v>3.27</v>
      </c>
      <c r="H7" s="3"/>
      <c r="I7" s="3"/>
      <c r="J7" s="3"/>
      <c r="K7" s="3"/>
      <c r="L7" s="3"/>
      <c r="M7" s="3"/>
      <c r="N7" s="3"/>
      <c r="O7" s="3"/>
      <c r="P7" s="3"/>
      <c r="Q7" s="3"/>
      <c r="S7" s="3"/>
    </row>
    <row r="8" spans="2:19" x14ac:dyDescent="0.25">
      <c r="B8" s="23" t="s">
        <v>43</v>
      </c>
      <c r="C8" s="28">
        <v>240800405</v>
      </c>
      <c r="D8" s="25"/>
      <c r="E8" s="26" t="s">
        <v>44</v>
      </c>
      <c r="F8" s="24" t="s">
        <v>38</v>
      </c>
      <c r="G8" s="27">
        <v>4</v>
      </c>
      <c r="H8" s="3"/>
      <c r="I8" s="3"/>
      <c r="J8" s="3"/>
      <c r="K8" s="3"/>
      <c r="L8" s="3"/>
      <c r="M8" s="3"/>
      <c r="N8" s="3"/>
      <c r="O8" s="3"/>
      <c r="P8" s="3"/>
      <c r="Q8" s="3"/>
      <c r="S8" s="3"/>
    </row>
    <row r="9" spans="2:19" x14ac:dyDescent="0.25">
      <c r="B9" s="23" t="s">
        <v>45</v>
      </c>
      <c r="C9" s="28" t="s">
        <v>46</v>
      </c>
      <c r="D9" s="25"/>
      <c r="E9" s="26" t="s">
        <v>47</v>
      </c>
      <c r="F9" s="24" t="s">
        <v>38</v>
      </c>
      <c r="G9" s="27">
        <v>3.48</v>
      </c>
      <c r="H9" s="3"/>
      <c r="I9" s="3"/>
      <c r="J9" s="3"/>
      <c r="K9" s="3"/>
      <c r="L9" s="3"/>
      <c r="M9" s="3"/>
      <c r="N9" s="3"/>
      <c r="O9" s="3"/>
      <c r="P9" s="3"/>
      <c r="Q9" s="3"/>
      <c r="S9" s="3"/>
    </row>
    <row r="10" spans="2:19" x14ac:dyDescent="0.25">
      <c r="B10" s="23" t="s">
        <v>48</v>
      </c>
      <c r="C10" s="28">
        <v>190023639</v>
      </c>
      <c r="D10" s="26"/>
      <c r="E10" s="26" t="s">
        <v>49</v>
      </c>
      <c r="F10" s="24" t="s">
        <v>38</v>
      </c>
      <c r="G10" s="27">
        <v>5.94</v>
      </c>
      <c r="H10" s="3"/>
      <c r="I10" s="3"/>
      <c r="J10" s="3"/>
      <c r="K10" s="3"/>
      <c r="L10" s="3"/>
      <c r="M10" s="3"/>
      <c r="N10" s="3"/>
      <c r="O10" s="3"/>
      <c r="P10" s="3"/>
      <c r="Q10" s="3"/>
      <c r="S10" s="3"/>
    </row>
    <row r="11" spans="2:19" x14ac:dyDescent="0.25">
      <c r="B11" s="23" t="s">
        <v>50</v>
      </c>
      <c r="C11" s="24" t="s">
        <v>36</v>
      </c>
      <c r="D11" s="25"/>
      <c r="E11" s="26" t="s">
        <v>51</v>
      </c>
      <c r="F11" s="24" t="s">
        <v>38</v>
      </c>
      <c r="G11" s="27">
        <v>30</v>
      </c>
      <c r="H11" s="3"/>
      <c r="I11" s="3"/>
      <c r="J11" s="3"/>
      <c r="K11" s="3"/>
      <c r="L11" s="3"/>
      <c r="M11" s="3"/>
      <c r="N11" s="3"/>
      <c r="O11" s="3"/>
      <c r="P11" s="3"/>
      <c r="Q11" s="3"/>
      <c r="S11" s="3"/>
    </row>
    <row r="12" spans="2:19" x14ac:dyDescent="0.25">
      <c r="B12" s="24"/>
      <c r="C12" s="31"/>
      <c r="D12" s="32"/>
      <c r="E12" s="32"/>
      <c r="F12" s="33" t="s">
        <v>52</v>
      </c>
      <c r="G12" s="34">
        <f>SUM(G4:G11)</f>
        <v>82.02</v>
      </c>
    </row>
  </sheetData>
  <mergeCells count="1">
    <mergeCell ref="B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69196-C106-4C61-BCD1-50F223A22053}">
  <dimension ref="A1"/>
  <sheetViews>
    <sheetView workbookViewId="0">
      <selection activeCell="F10" sqref="F1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Expenditure</vt:lpstr>
      <vt:lpstr>Income</vt:lpstr>
      <vt:lpstr>bank statement</vt:lpstr>
      <vt:lpstr>vat claim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clerk@eastkealparishcouncil.gov.uk</cp:lastModifiedBy>
  <cp:lastPrinted>2026-04-30T16:09:52Z</cp:lastPrinted>
  <dcterms:created xsi:type="dcterms:W3CDTF">2024-11-20T11:49:43Z</dcterms:created>
  <dcterms:modified xsi:type="dcterms:W3CDTF">2026-04-30T16:12:56Z</dcterms:modified>
</cp:coreProperties>
</file>